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afisahasanova/Dropbox (Reporters Sans Frontiers)/#16_MOM2018_LKA/2- Research/5_Indicator Ranking/"/>
    </mc:Choice>
  </mc:AlternateContent>
  <xr:revisionPtr revIDLastSave="0" documentId="13_ncr:1_{0AF92182-43B4-B049-A8FF-B02028D699B6}" xr6:coauthVersionLast="36" xr6:coauthVersionMax="36" xr10:uidLastSave="{00000000-0000-0000-0000-000000000000}"/>
  <bookViews>
    <workbookView xWindow="0" yWindow="0" windowWidth="25600" windowHeight="16000" xr2:uid="{C0139D3A-0BB3-844A-9242-4E40BB9E3F75}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1" i="2" l="1"/>
  <c r="E131" i="2"/>
  <c r="G129" i="2" l="1"/>
  <c r="G130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80" i="2"/>
  <c r="G81" i="2"/>
  <c r="G82" i="2"/>
  <c r="G83" i="2"/>
  <c r="G84" i="2"/>
  <c r="G85" i="2"/>
  <c r="G86" i="2"/>
  <c r="G87" i="2"/>
  <c r="G88" i="2"/>
  <c r="G89" i="2"/>
  <c r="G90" i="2"/>
  <c r="G91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47" i="2"/>
  <c r="G48" i="2"/>
  <c r="G49" i="2"/>
  <c r="G50" i="2"/>
  <c r="G51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21" i="2"/>
  <c r="G22" i="2"/>
  <c r="G23" i="2"/>
  <c r="G24" i="2"/>
  <c r="G25" i="2"/>
  <c r="G18" i="2"/>
  <c r="G19" i="2"/>
  <c r="G17" i="2"/>
  <c r="F19" i="2"/>
  <c r="F18" i="2"/>
  <c r="F17" i="2"/>
  <c r="M22" i="1" l="1"/>
  <c r="M21" i="1"/>
  <c r="M19" i="1"/>
  <c r="M16" i="1"/>
  <c r="M14" i="1"/>
  <c r="M13" i="1"/>
  <c r="M9" i="1"/>
  <c r="M7" i="1"/>
  <c r="M23" i="1" l="1"/>
</calcChain>
</file>

<file path=xl/sharedStrings.xml><?xml version="1.0" encoding="utf-8"?>
<sst xmlns="http://schemas.openxmlformats.org/spreadsheetml/2006/main" count="406" uniqueCount="189">
  <si>
    <t>Cross-Media Ownership Concentration - MOM Sri Lanka 2018</t>
  </si>
  <si>
    <t xml:space="preserve">Indicator of influence </t>
  </si>
  <si>
    <t>OWNER</t>
  </si>
  <si>
    <t>Television</t>
  </si>
  <si>
    <t xml:space="preserve">Audience Share </t>
  </si>
  <si>
    <t xml:space="preserve">Radio </t>
  </si>
  <si>
    <t>Audience Share</t>
  </si>
  <si>
    <t>Print</t>
  </si>
  <si>
    <t xml:space="preserve">Online </t>
  </si>
  <si>
    <t>Weighted TV 87%</t>
  </si>
  <si>
    <t>Result</t>
  </si>
  <si>
    <t>The Capital Maharaja Organisation</t>
  </si>
  <si>
    <t>ABC</t>
  </si>
  <si>
    <t xml:space="preserve">Hiru FM (10.31%), Sooryian FM (9.47%), Shaa FM (3.93%), Gold FM (0.69%), Sun FM (0.32%) </t>
  </si>
  <si>
    <t xml:space="preserve">Power House </t>
  </si>
  <si>
    <t>The Government (SLBC, SLRC, ITN)</t>
  </si>
  <si>
    <t xml:space="preserve">Wijeya Newspapers </t>
  </si>
  <si>
    <t>EAP Broadcasting Company</t>
  </si>
  <si>
    <t xml:space="preserve">Swarnavahini (8,8%),  ETV (Missing Data) </t>
  </si>
  <si>
    <t xml:space="preserve">ASSET Radio Broadcasting </t>
  </si>
  <si>
    <t xml:space="preserve">Neth FM </t>
  </si>
  <si>
    <t xml:space="preserve">Upali Newspapers </t>
  </si>
  <si>
    <t>TOTAL TOP 8</t>
  </si>
  <si>
    <t xml:space="preserve">Total TOP 8 </t>
  </si>
  <si>
    <t xml:space="preserve">Sources: </t>
  </si>
  <si>
    <t>TV Audience Data</t>
  </si>
  <si>
    <t>Kantar LMRB  Jan-Dec 2017</t>
  </si>
  <si>
    <t xml:space="preserve">Print Readership Data </t>
  </si>
  <si>
    <t xml:space="preserve">Radio Listenership Data </t>
  </si>
  <si>
    <t>Kantar LMRB  Jan-Nov 2017</t>
  </si>
  <si>
    <t xml:space="preserve">Consumption behaviour across media </t>
  </si>
  <si>
    <t>87% TV</t>
  </si>
  <si>
    <t>45,7% Print</t>
  </si>
  <si>
    <t>43,40% Radio</t>
  </si>
  <si>
    <t xml:space="preserve">Total of three sectors </t>
  </si>
  <si>
    <t>Audience shares of Print, Television and Radio were weighted in accordance with consumption behaviour</t>
  </si>
  <si>
    <t>http://sirasatv.lk/, http://shakthitv.lk/, http://tv1.lk/live/, http://sirasa.com/, http://shakthifm.com/, http://www.yesfmonline.com/, http://yfm.lk/</t>
  </si>
  <si>
    <t>http://www.hirunews.lk/, https://www.sooriyanfm.lk/, https://www.sunfm.lk/, http://www.hirufm.lk/, http://gossip.hirufm.lk/, http://www.hirutv.lk/, https://www.shaafm.lk/, https://www.goldfm.lk/</t>
  </si>
  <si>
    <t>http://fmderana.lk/, http://www.adaderana.lk/, http://www.derana.lk/</t>
  </si>
  <si>
    <t>http://nethnews.lk/category/3, http://nethgossip.lk/</t>
  </si>
  <si>
    <t>https://www.island.lk/, https://www.divaina.com/</t>
  </si>
  <si>
    <t xml:space="preserve">Rupavahini (4,3%), Eye/Nethra (3,2%), ITN (7%), Vasantham TV (2,4%)  </t>
  </si>
  <si>
    <t>Derana TV (19,5%), Ada Derana 24/7 (0,3%)</t>
  </si>
  <si>
    <t>Hiru TV (18,1%)</t>
  </si>
  <si>
    <t xml:space="preserve">Sirasa TV (15,4%), Shakthi TV (6,1%), TV 1 (0,7%) </t>
  </si>
  <si>
    <t>Sirasa FM (12,88%), Shakthi FM (5,94%), Y FM (3,7%), Yes FM (0,2%), Legends FM (0,04%)</t>
  </si>
  <si>
    <t>FM Derana (14,31%)</t>
  </si>
  <si>
    <t>City FM (0,20%), National Service (1,31%), National Commercial Service (0,63%), Radio Sri Lanka (0,12%), Vidula (0,01%), Yal FM (0,00%), Rajarata (0,09%), Ruhuna (0,14%), Uva (0,05%), Wayamba (0,01%), Kandurata (0,1%), Thendral (0,41%), Pirei (0,03%), Thesiya (1,62%), ITN FM (0,48%), Vasantham FM (1,36%)</t>
  </si>
  <si>
    <t>Two Way Statistical Table of READERSIHP (AIR) By SECTOR     NDMS Sri Lanka 2017</t>
  </si>
  <si>
    <t xml:space="preserve">Total 6+ yrs population for the Market '000s </t>
  </si>
  <si>
    <t xml:space="preserve">Market:All Island </t>
  </si>
  <si>
    <t xml:space="preserve">Target Group Population </t>
  </si>
  <si>
    <t xml:space="preserve">Target Group Definition : Total Sri Lanka </t>
  </si>
  <si>
    <t>Unweighted Sample Count</t>
  </si>
  <si>
    <t>Sampling Error(@95% Confidence Interval)±</t>
  </si>
  <si>
    <t>Type</t>
  </si>
  <si>
    <t>Laguage</t>
  </si>
  <si>
    <t>Publication</t>
  </si>
  <si>
    <t>Count</t>
  </si>
  <si>
    <t>Percent</t>
  </si>
  <si>
    <t xml:space="preserve">Bi Monthly </t>
  </si>
  <si>
    <t>Sinhala</t>
  </si>
  <si>
    <t>Easy Guide</t>
  </si>
  <si>
    <t>English</t>
  </si>
  <si>
    <t>Hii</t>
  </si>
  <si>
    <t>Living</t>
  </si>
  <si>
    <t>Monthly</t>
  </si>
  <si>
    <t>11  Saamaanya Pela</t>
  </si>
  <si>
    <t>Manahara</t>
  </si>
  <si>
    <t>Muthuhara *</t>
  </si>
  <si>
    <t>Sathara O/L</t>
  </si>
  <si>
    <t>Wijeya Pariganaka</t>
  </si>
  <si>
    <t>Budu Maga</t>
  </si>
  <si>
    <t>Irahanda</t>
  </si>
  <si>
    <t>Mahamega</t>
  </si>
  <si>
    <t>Manasa</t>
  </si>
  <si>
    <t>Tharaka</t>
  </si>
  <si>
    <t>Ahe</t>
  </si>
  <si>
    <t>Amma</t>
  </si>
  <si>
    <t>Bhawana</t>
  </si>
  <si>
    <t>Rasasarani</t>
  </si>
  <si>
    <t>Rasavimana</t>
  </si>
  <si>
    <t>GO</t>
  </si>
  <si>
    <t>Mihithuru*</t>
  </si>
  <si>
    <t>Doctor ( Vaidyawaraya )</t>
  </si>
  <si>
    <t>Business Today</t>
  </si>
  <si>
    <t>bmd</t>
  </si>
  <si>
    <t>Cosmopolitan</t>
  </si>
  <si>
    <t>Echelon</t>
  </si>
  <si>
    <t>LMD</t>
  </si>
  <si>
    <t>Motor</t>
  </si>
  <si>
    <t>Explore Sri Lanka</t>
  </si>
  <si>
    <t>Serendib</t>
  </si>
  <si>
    <t>Top Gear</t>
  </si>
  <si>
    <t>LW(Lanka Woman)</t>
  </si>
  <si>
    <t>Tamil</t>
  </si>
  <si>
    <t>Kalaikesari</t>
  </si>
  <si>
    <t>Sugavalvu</t>
  </si>
  <si>
    <t>Vanna Vaanavil</t>
  </si>
  <si>
    <t>Weekly</t>
  </si>
  <si>
    <t>Diwesa</t>
  </si>
  <si>
    <t>Divaina - Sunday Edition</t>
  </si>
  <si>
    <t>Irida Lankadeepa</t>
  </si>
  <si>
    <t>Lakbima - Sunday Edition</t>
  </si>
  <si>
    <t>Maubima - Sunday Edition</t>
  </si>
  <si>
    <t>Rivira - Sunday Edition</t>
  </si>
  <si>
    <t>Silumina</t>
  </si>
  <si>
    <t>Deshaya– Sunday Edition</t>
  </si>
  <si>
    <t>Irudina*</t>
  </si>
  <si>
    <t>Lanka - Sunday Edition</t>
  </si>
  <si>
    <t>Janayugaya-Sunday Edition*</t>
  </si>
  <si>
    <t>Irida Apple</t>
  </si>
  <si>
    <t>Lakmawa</t>
  </si>
  <si>
    <t>Raawaya</t>
  </si>
  <si>
    <t>Sathhanda</t>
  </si>
  <si>
    <t>Birinda</t>
  </si>
  <si>
    <t>Diyaniya</t>
  </si>
  <si>
    <t>Nawaliya</t>
  </si>
  <si>
    <t>Rajina</t>
  </si>
  <si>
    <t>Sarasawiya</t>
  </si>
  <si>
    <t>Sirikatha</t>
  </si>
  <si>
    <t>Tharuni</t>
  </si>
  <si>
    <t>Arogya</t>
  </si>
  <si>
    <t>Budusarana</t>
  </si>
  <si>
    <t>Rivirisi</t>
  </si>
  <si>
    <t>Sampatha</t>
  </si>
  <si>
    <t>Subasetha</t>
  </si>
  <si>
    <t>Manchu</t>
  </si>
  <si>
    <t>Tharunaya</t>
  </si>
  <si>
    <t>Vidusara</t>
  </si>
  <si>
    <t>Sithmina *</t>
  </si>
  <si>
    <t>Wijeya</t>
  </si>
  <si>
    <t>Ceylon Today -Sunday Edition</t>
  </si>
  <si>
    <t>Sunday Island</t>
  </si>
  <si>
    <t>Sunday Observer</t>
  </si>
  <si>
    <t xml:space="preserve"> Nation*</t>
  </si>
  <si>
    <t>The Sunday Leader *</t>
  </si>
  <si>
    <t>The Sunday Times</t>
  </si>
  <si>
    <t>Weekend FT</t>
  </si>
  <si>
    <t>Navamani Weekly</t>
  </si>
  <si>
    <t>Sudar Oli - Sunday Edition</t>
  </si>
  <si>
    <t>Thinakaran Vaaramanjari</t>
  </si>
  <si>
    <t>Thinakkural - Sunday Edition</t>
  </si>
  <si>
    <t>Uthayan Weekly</t>
  </si>
  <si>
    <t>Udaya Sooriyan</t>
  </si>
  <si>
    <t>Virakesari Vaara Veliyidu</t>
  </si>
  <si>
    <t>Mithiran Varamalar</t>
  </si>
  <si>
    <t>Thamilthanthi</t>
  </si>
  <si>
    <t>Ashagi</t>
  </si>
  <si>
    <t>Vijey</t>
  </si>
  <si>
    <t>Yal Thinakkural-Sunday Edition</t>
  </si>
  <si>
    <t xml:space="preserve">Vedivelli  Sunday Edition </t>
  </si>
  <si>
    <t>Daily</t>
  </si>
  <si>
    <t>Ada</t>
  </si>
  <si>
    <t>Dinamina</t>
  </si>
  <si>
    <t>Divaina (D)</t>
  </si>
  <si>
    <t>Lakbima (D)</t>
  </si>
  <si>
    <t>Lankadeepa (D)</t>
  </si>
  <si>
    <t>Maubima (D)</t>
  </si>
  <si>
    <t>Rivira (D)</t>
  </si>
  <si>
    <t>Janayugaya (D) *</t>
  </si>
  <si>
    <t>Ceylon Today (D)</t>
  </si>
  <si>
    <t>Daily FT</t>
  </si>
  <si>
    <t>Daily Mirror</t>
  </si>
  <si>
    <t>Daily News</t>
  </si>
  <si>
    <t>The Island (D)</t>
  </si>
  <si>
    <t>Daily Metro News</t>
  </si>
  <si>
    <t>Sudar Oli (D)</t>
  </si>
  <si>
    <t>Tamil Mirror</t>
  </si>
  <si>
    <t>Thinakaran (D)</t>
  </si>
  <si>
    <t>Thinakkural (D)</t>
  </si>
  <si>
    <t>Uthayan (D)</t>
  </si>
  <si>
    <t>Valampurii</t>
  </si>
  <si>
    <t>Virakesari (D)</t>
  </si>
  <si>
    <t>Navamani (D)</t>
  </si>
  <si>
    <t>Vedivelli (D)</t>
  </si>
  <si>
    <t>Yal Thinakkural (D )</t>
  </si>
  <si>
    <t>Total count</t>
  </si>
  <si>
    <t>Sunday Observer (2,18%), Silumina (1,92%), Dinamina (0,73%), Tharuni (1,71%), Daily News (0,57%), Thinakaran (0,27%), Thinakaran Vaaramanjari (0,36%), Arogya (0,11%), Sarasawiya (0,17%), Budusarana (0,89%), Manchu (0,31%), Subasetha (0,21%), Sithmina (0,14%), Mihithuru (0,17%), Vanna Vaanavil (0,09%)</t>
  </si>
  <si>
    <t>Irida Lankadeepa (27,15%), Lankadeepa (5,26%), Wijeya (5,95%) Sirikatha (3,47%), Sunday Times (1,27%), Ada (1,19%), Vijey (1,03%), Daily Mirror (0,55%), Daily FT (0,08%), Weekend FT (0,14%), Tharunaya (0,31%) Deshaya Sunday (0,22%), Tamil Mirror (0,17%), Pariganaka (0,23%), LW (0,07%), GO (0,05%), Hi! (0,02%), Easy Guide (0,02%)</t>
  </si>
  <si>
    <t>Divaina Sunday (6.88%)
Divaina Daily (1.25%), Sunday Island (0.57%), The Island (0.13%), Nawaliya (0,27%), Vidusara (0,90%)</t>
  </si>
  <si>
    <t>Kantar LMRB  Sep-Dec 2017</t>
  </si>
  <si>
    <t xml:space="preserve">Weighted Print 45,70% </t>
  </si>
  <si>
    <t xml:space="preserve">Weighted Radio 43,40%  </t>
  </si>
  <si>
    <t>Shree FM (5,99%), RanONe (0,70%), EFM (0,1%)</t>
  </si>
  <si>
    <t>81,47%*</t>
  </si>
  <si>
    <t>*The total percentage of Top8 Owners were weighted as well, as the universe is 176% (we are looking at what would be 143,38% out of 176%)</t>
  </si>
  <si>
    <t>http://news.lk/, http://thinakkaran.lk/, http://dailynews.lk/, http://www.lakehouse.lk/, http://www.resa.lk/, http://vaaramanjari.lk/, http://www.silumina.lk/, http://www.sundayobserver.lk/, http://www.sarasaviya.lk/, http://www.sathmadala.lk/, http://mihithuru.lk/, http://www.tharunie.lk/, http://www.budusarana.lk/budusarana/2018/10/02/, http://www.schoolboycricketer.lk/, http://www.dinamina.lk/</t>
  </si>
  <si>
    <t xml:space="preserve">http://www.dailymirror.lk/ , http://middleeast.lankadeepa.lk/ , http://www.saaravita.lk/ , http://www.ft.lk/ , http://www.ada.lk/ , sundaytimes.lk , http://www.kelimandala.lk/ , http://www.life.lk/ , http://www.hitv.lk/ , http://tamilmirror.lk/, http://www.deshaya.lk/ , http://mirrorcitizen.dailymirror.lk/ , http://timesjobs.sundaytimes.lk/, http://www.mirroredu.lk/ , http://www.lw.lk/, http://www.educationtimes.lk/ , http://www.wijeya.lk/ , http://tara.edu.lk/ , http://www.wedo.lk/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</si>
</sst>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€_-;\-* #,##0.00\ _€_-;_-* &quot;-&quot;??\ _€_-;_-@_-"/>
    <numFmt numFmtId="164" formatCode="_(* #,##0_);_(* \(#,##0\);_(* &quot;-&quot;??_);_(@_)"/>
    <numFmt numFmtId="165" formatCode="#####0.00"/>
  </numFmts>
  <fonts count="13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 (Body)_x0000_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7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/>
    </xf>
    <xf numFmtId="0" fontId="0" fillId="5" borderId="0" xfId="0" applyFill="1"/>
    <xf numFmtId="0" fontId="7" fillId="0" borderId="0" xfId="0" applyFont="1"/>
    <xf numFmtId="0" fontId="8" fillId="0" borderId="0" xfId="0" applyFont="1"/>
    <xf numFmtId="0" fontId="3" fillId="0" borderId="0" xfId="0" applyFont="1" applyAlignment="1"/>
    <xf numFmtId="9" fontId="0" fillId="0" borderId="0" xfId="0" applyNumberFormat="1" applyAlignment="1">
      <alignment horizontal="left"/>
    </xf>
    <xf numFmtId="0" fontId="0" fillId="0" borderId="0" xfId="0" applyAlignment="1"/>
    <xf numFmtId="0" fontId="0" fillId="6" borderId="10" xfId="0" applyFill="1" applyBorder="1" applyAlignment="1">
      <alignment horizontal="left" vertical="center" wrapText="1"/>
    </xf>
    <xf numFmtId="0" fontId="0" fillId="6" borderId="10" xfId="0" applyFill="1" applyBorder="1" applyAlignment="1">
      <alignment horizontal="left" vertical="center"/>
    </xf>
    <xf numFmtId="0" fontId="0" fillId="7" borderId="10" xfId="0" applyFill="1" applyBorder="1" applyAlignment="1">
      <alignment horizontal="center" vertical="center"/>
    </xf>
    <xf numFmtId="0" fontId="0" fillId="6" borderId="10" xfId="0" applyFill="1" applyBorder="1"/>
    <xf numFmtId="0" fontId="6" fillId="8" borderId="11" xfId="0" applyFont="1" applyFill="1" applyBorder="1" applyAlignment="1">
      <alignment horizontal="center" vertical="center"/>
    </xf>
    <xf numFmtId="0" fontId="0" fillId="6" borderId="10" xfId="0" applyFill="1" applyBorder="1" applyAlignment="1">
      <alignment wrapText="1"/>
    </xf>
    <xf numFmtId="0" fontId="9" fillId="5" borderId="0" xfId="0" applyFont="1" applyFill="1"/>
    <xf numFmtId="0" fontId="10" fillId="5" borderId="0" xfId="0" applyFont="1" applyFill="1"/>
    <xf numFmtId="0" fontId="4" fillId="9" borderId="0" xfId="0" applyFont="1" applyFill="1"/>
    <xf numFmtId="0" fontId="0" fillId="9" borderId="0" xfId="0" applyFill="1"/>
    <xf numFmtId="0" fontId="11" fillId="5" borderId="0" xfId="0" applyFont="1" applyFill="1"/>
    <xf numFmtId="10" fontId="11" fillId="5" borderId="0" xfId="0" applyNumberFormat="1" applyFont="1" applyFill="1"/>
    <xf numFmtId="0" fontId="2" fillId="5" borderId="0" xfId="0" applyFont="1" applyFill="1"/>
    <xf numFmtId="0" fontId="3" fillId="5" borderId="0" xfId="0" applyFont="1" applyFill="1"/>
    <xf numFmtId="0" fontId="1" fillId="3" borderId="9" xfId="0" applyFont="1" applyFill="1" applyBorder="1" applyAlignment="1">
      <alignment horizontal="left" vertical="center"/>
    </xf>
    <xf numFmtId="0" fontId="0" fillId="0" borderId="0" xfId="0" applyFont="1"/>
    <xf numFmtId="0" fontId="0" fillId="0" borderId="0" xfId="0"/>
    <xf numFmtId="2" fontId="0" fillId="0" borderId="0" xfId="0" applyNumberFormat="1"/>
    <xf numFmtId="9" fontId="0" fillId="0" borderId="0" xfId="2" applyFont="1"/>
    <xf numFmtId="0" fontId="3" fillId="10" borderId="0" xfId="0" applyFont="1" applyFill="1"/>
    <xf numFmtId="0" fontId="0" fillId="10" borderId="0" xfId="0" applyFill="1"/>
    <xf numFmtId="4" fontId="3" fillId="10" borderId="0" xfId="0" applyNumberFormat="1" applyFont="1" applyFill="1"/>
    <xf numFmtId="164" fontId="3" fillId="10" borderId="0" xfId="1" applyNumberFormat="1" applyFont="1" applyFill="1"/>
    <xf numFmtId="165" fontId="3" fillId="10" borderId="0" xfId="0" applyNumberFormat="1" applyFont="1" applyFill="1"/>
    <xf numFmtId="0" fontId="3" fillId="10" borderId="12" xfId="0" applyFont="1" applyFill="1" applyBorder="1"/>
    <xf numFmtId="0" fontId="0" fillId="0" borderId="12" xfId="0" applyBorder="1"/>
    <xf numFmtId="0" fontId="0" fillId="0" borderId="12" xfId="0" applyFont="1" applyBorder="1"/>
    <xf numFmtId="10" fontId="0" fillId="0" borderId="12" xfId="2" applyNumberFormat="1" applyFont="1" applyBorder="1"/>
    <xf numFmtId="0" fontId="0" fillId="11" borderId="12" xfId="0" applyFill="1" applyBorder="1"/>
    <xf numFmtId="10" fontId="0" fillId="11" borderId="12" xfId="2" applyNumberFormat="1" applyFont="1" applyFill="1" applyBorder="1"/>
    <xf numFmtId="4" fontId="0" fillId="11" borderId="12" xfId="0" applyNumberFormat="1" applyFill="1" applyBorder="1"/>
    <xf numFmtId="0" fontId="6" fillId="8" borderId="3" xfId="0" applyFont="1" applyFill="1" applyBorder="1" applyAlignment="1">
      <alignment horizontal="center" vertical="center"/>
    </xf>
    <xf numFmtId="0" fontId="6" fillId="8" borderId="6" xfId="0" applyFont="1" applyFill="1" applyBorder="1" applyAlignment="1">
      <alignment horizontal="center" vertical="center"/>
    </xf>
    <xf numFmtId="0" fontId="0" fillId="0" borderId="0" xfId="0"/>
    <xf numFmtId="0" fontId="0" fillId="6" borderId="2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7" borderId="2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2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1" fillId="3" borderId="1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0" fillId="6" borderId="2" xfId="0" applyFill="1" applyBorder="1" applyAlignment="1">
      <alignment horizontal="left" vertical="center" wrapText="1"/>
    </xf>
    <xf numFmtId="0" fontId="0" fillId="6" borderId="5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center" vertical="center" wrapText="1"/>
    </xf>
    <xf numFmtId="0" fontId="0" fillId="7" borderId="5" xfId="0" applyFill="1" applyBorder="1" applyAlignment="1">
      <alignment horizontal="center" vertical="center" wrapText="1"/>
    </xf>
    <xf numFmtId="0" fontId="6" fillId="8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left" vertical="center"/>
    </xf>
    <xf numFmtId="0" fontId="0" fillId="6" borderId="2" xfId="0" applyFill="1" applyBorder="1" applyAlignment="1">
      <alignment horizontal="left" vertical="center"/>
    </xf>
    <xf numFmtId="0" fontId="0" fillId="6" borderId="0" xfId="0" applyFill="1" applyBorder="1" applyAlignment="1">
      <alignment horizontal="left" vertical="center"/>
    </xf>
    <xf numFmtId="0" fontId="0" fillId="6" borderId="5" xfId="0" applyFill="1" applyBorder="1" applyAlignment="1">
      <alignment horizontal="left" vertical="center"/>
    </xf>
    <xf numFmtId="3" fontId="0" fillId="7" borderId="2" xfId="0" applyNumberFormat="1" applyFill="1" applyBorder="1" applyAlignment="1">
      <alignment horizontal="center" vertical="center"/>
    </xf>
    <xf numFmtId="3" fontId="0" fillId="7" borderId="0" xfId="0" applyNumberFormat="1" applyFill="1" applyBorder="1" applyAlignment="1">
      <alignment horizontal="center" vertical="center"/>
    </xf>
    <xf numFmtId="3" fontId="0" fillId="7" borderId="5" xfId="0" applyNumberFormat="1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6" borderId="0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0" fillId="7" borderId="2" xfId="0" applyNumberFormat="1" applyFill="1" applyBorder="1" applyAlignment="1">
      <alignment horizontal="center" vertical="center"/>
    </xf>
    <xf numFmtId="0" fontId="0" fillId="7" borderId="5" xfId="0" applyNumberForma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4B290-8FC1-324A-9C0F-C170527C0259}">
  <sheetPr>
    <pageSetUpPr fitToPage="1"/>
  </sheetPr>
  <dimension ref="A1:N36"/>
  <sheetViews>
    <sheetView tabSelected="1" zoomScale="59" workbookViewId="0">
      <selection activeCell="G14" sqref="G14:G15"/>
    </sheetView>
  </sheetViews>
  <sheetFormatPr baseColWidth="10" defaultRowHeight="16"/>
  <cols>
    <col min="2" max="2" width="39.1640625" customWidth="1"/>
    <col min="3" max="3" width="31.5" customWidth="1"/>
    <col min="5" max="5" width="43.33203125" customWidth="1"/>
    <col min="7" max="7" width="41.83203125" customWidth="1"/>
    <col min="9" max="9" width="52.33203125" customWidth="1"/>
  </cols>
  <sheetData>
    <row r="1" spans="1:14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26">
      <c r="A2" s="6"/>
      <c r="B2" s="24" t="s">
        <v>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>
      <c r="A4" s="6"/>
      <c r="B4" s="6"/>
      <c r="C4" s="25"/>
      <c r="D4" s="25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>
      <c r="A5" s="6"/>
      <c r="B5" s="20" t="s">
        <v>1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6"/>
    </row>
    <row r="6" spans="1:14" ht="51">
      <c r="A6" s="6"/>
      <c r="B6" s="1" t="s">
        <v>2</v>
      </c>
      <c r="C6" s="1" t="s">
        <v>3</v>
      </c>
      <c r="D6" s="2" t="s">
        <v>4</v>
      </c>
      <c r="E6" s="1" t="s">
        <v>5</v>
      </c>
      <c r="F6" s="2" t="s">
        <v>6</v>
      </c>
      <c r="G6" s="1" t="s">
        <v>7</v>
      </c>
      <c r="H6" s="2" t="s">
        <v>6</v>
      </c>
      <c r="I6" s="1" t="s">
        <v>8</v>
      </c>
      <c r="J6" s="2" t="s">
        <v>9</v>
      </c>
      <c r="K6" s="2" t="s">
        <v>182</v>
      </c>
      <c r="L6" s="2" t="s">
        <v>183</v>
      </c>
      <c r="M6" s="3" t="s">
        <v>10</v>
      </c>
      <c r="N6" s="6"/>
    </row>
    <row r="7" spans="1:14" ht="52" customHeight="1">
      <c r="A7" s="6"/>
      <c r="B7" s="75" t="s">
        <v>11</v>
      </c>
      <c r="C7" s="57" t="s">
        <v>44</v>
      </c>
      <c r="D7" s="48">
        <v>22.2</v>
      </c>
      <c r="E7" s="57" t="s">
        <v>45</v>
      </c>
      <c r="F7" s="48">
        <v>22.76</v>
      </c>
      <c r="G7" s="46"/>
      <c r="H7" s="48"/>
      <c r="I7" s="57" t="s">
        <v>36</v>
      </c>
      <c r="J7" s="50">
        <v>19.309999999999999</v>
      </c>
      <c r="K7" s="52"/>
      <c r="L7" s="50">
        <v>9.8800000000000008</v>
      </c>
      <c r="M7" s="43">
        <f>J7+L7</f>
        <v>29.189999999999998</v>
      </c>
      <c r="N7" s="6"/>
    </row>
    <row r="8" spans="1:14" ht="39" customHeight="1">
      <c r="A8" s="6"/>
      <c r="B8" s="76"/>
      <c r="C8" s="58"/>
      <c r="D8" s="49"/>
      <c r="E8" s="58"/>
      <c r="F8" s="49"/>
      <c r="G8" s="47"/>
      <c r="H8" s="49"/>
      <c r="I8" s="65"/>
      <c r="J8" s="51"/>
      <c r="K8" s="53"/>
      <c r="L8" s="51"/>
      <c r="M8" s="44"/>
      <c r="N8" s="6"/>
    </row>
    <row r="9" spans="1:14">
      <c r="A9" s="6"/>
      <c r="B9" s="55" t="s">
        <v>12</v>
      </c>
      <c r="C9" s="63" t="s">
        <v>43</v>
      </c>
      <c r="D9" s="48">
        <v>18.100000000000001</v>
      </c>
      <c r="E9" s="57" t="s">
        <v>13</v>
      </c>
      <c r="F9" s="48">
        <v>24.72</v>
      </c>
      <c r="G9" s="69"/>
      <c r="H9" s="48"/>
      <c r="I9" s="57" t="s">
        <v>37</v>
      </c>
      <c r="J9" s="50">
        <v>15.75</v>
      </c>
      <c r="K9" s="50"/>
      <c r="L9" s="50">
        <v>10.73</v>
      </c>
      <c r="M9" s="43">
        <f>J9+K9+L9</f>
        <v>26.48</v>
      </c>
      <c r="N9" s="6"/>
    </row>
    <row r="10" spans="1:14">
      <c r="A10" s="6"/>
      <c r="B10" s="62"/>
      <c r="C10" s="64"/>
      <c r="D10" s="72"/>
      <c r="E10" s="73"/>
      <c r="F10" s="72"/>
      <c r="G10" s="70"/>
      <c r="H10" s="72"/>
      <c r="I10" s="73"/>
      <c r="J10" s="74"/>
      <c r="K10" s="74"/>
      <c r="L10" s="74"/>
      <c r="M10" s="61"/>
      <c r="N10" s="6"/>
    </row>
    <row r="11" spans="1:14">
      <c r="A11" s="6"/>
      <c r="B11" s="62"/>
      <c r="C11" s="64"/>
      <c r="D11" s="72"/>
      <c r="E11" s="73"/>
      <c r="F11" s="72"/>
      <c r="G11" s="70"/>
      <c r="H11" s="72"/>
      <c r="I11" s="73"/>
      <c r="J11" s="74"/>
      <c r="K11" s="74"/>
      <c r="L11" s="74"/>
      <c r="M11" s="61"/>
      <c r="N11" s="6"/>
    </row>
    <row r="12" spans="1:14" ht="49" customHeight="1">
      <c r="A12" s="6"/>
      <c r="B12" s="56"/>
      <c r="C12" s="65"/>
      <c r="D12" s="49"/>
      <c r="E12" s="58"/>
      <c r="F12" s="49"/>
      <c r="G12" s="71"/>
      <c r="H12" s="49"/>
      <c r="I12" s="58"/>
      <c r="J12" s="51"/>
      <c r="K12" s="51"/>
      <c r="L12" s="51"/>
      <c r="M12" s="44"/>
      <c r="N12" s="6"/>
    </row>
    <row r="13" spans="1:14" ht="51">
      <c r="A13" s="6"/>
      <c r="B13" s="26" t="s">
        <v>14</v>
      </c>
      <c r="C13" s="12" t="s">
        <v>42</v>
      </c>
      <c r="D13" s="14">
        <v>19.8</v>
      </c>
      <c r="E13" s="13" t="s">
        <v>46</v>
      </c>
      <c r="F13" s="14">
        <v>14.31</v>
      </c>
      <c r="G13" s="15"/>
      <c r="H13" s="14"/>
      <c r="I13" s="17" t="s">
        <v>38</v>
      </c>
      <c r="J13" s="4">
        <v>17.23</v>
      </c>
      <c r="K13" s="5"/>
      <c r="L13" s="4">
        <v>6.21</v>
      </c>
      <c r="M13" s="16">
        <f>SUM(J13:L13)</f>
        <v>23.44</v>
      </c>
      <c r="N13" s="6"/>
    </row>
    <row r="14" spans="1:14">
      <c r="A14" s="6"/>
      <c r="B14" s="75" t="s">
        <v>15</v>
      </c>
      <c r="C14" s="57" t="s">
        <v>41</v>
      </c>
      <c r="D14" s="48">
        <v>16.899999999999999</v>
      </c>
      <c r="E14" s="57" t="s">
        <v>47</v>
      </c>
      <c r="F14" s="48">
        <v>6.56</v>
      </c>
      <c r="G14" s="57" t="s">
        <v>178</v>
      </c>
      <c r="H14" s="77">
        <v>9.83</v>
      </c>
      <c r="I14" s="57" t="s">
        <v>187</v>
      </c>
      <c r="J14" s="50">
        <v>14.7</v>
      </c>
      <c r="K14" s="50">
        <v>4.49</v>
      </c>
      <c r="L14" s="50">
        <v>2.85</v>
      </c>
      <c r="M14" s="43">
        <f>SUM(J14:L15)</f>
        <v>22.04</v>
      </c>
      <c r="N14" s="6"/>
    </row>
    <row r="15" spans="1:14" ht="152" customHeight="1">
      <c r="A15" s="6"/>
      <c r="B15" s="76"/>
      <c r="C15" s="58"/>
      <c r="D15" s="49"/>
      <c r="E15" s="58"/>
      <c r="F15" s="49"/>
      <c r="G15" s="58"/>
      <c r="H15" s="78"/>
      <c r="I15" s="58"/>
      <c r="J15" s="51"/>
      <c r="K15" s="51"/>
      <c r="L15" s="51"/>
      <c r="M15" s="44"/>
      <c r="N15" s="6"/>
    </row>
    <row r="16" spans="1:14" ht="114" customHeight="1">
      <c r="A16" s="6"/>
      <c r="B16" s="55" t="s">
        <v>16</v>
      </c>
      <c r="C16" s="63"/>
      <c r="D16" s="66"/>
      <c r="E16" s="69"/>
      <c r="F16" s="48"/>
      <c r="G16" s="57" t="s">
        <v>179</v>
      </c>
      <c r="H16" s="48">
        <v>47.18</v>
      </c>
      <c r="I16" s="57" t="s">
        <v>188</v>
      </c>
      <c r="J16" s="50"/>
      <c r="K16" s="50">
        <v>21.56</v>
      </c>
      <c r="L16" s="50"/>
      <c r="M16" s="43">
        <f>SUM(K16:L18)</f>
        <v>21.56</v>
      </c>
      <c r="N16" s="6"/>
    </row>
    <row r="17" spans="1:14">
      <c r="A17" s="54"/>
      <c r="B17" s="62"/>
      <c r="C17" s="64"/>
      <c r="D17" s="67"/>
      <c r="E17" s="70"/>
      <c r="F17" s="72"/>
      <c r="G17" s="73"/>
      <c r="H17" s="72"/>
      <c r="I17" s="73"/>
      <c r="J17" s="74"/>
      <c r="K17" s="74"/>
      <c r="L17" s="74"/>
      <c r="M17" s="61"/>
      <c r="N17" s="6"/>
    </row>
    <row r="18" spans="1:14" ht="41" customHeight="1">
      <c r="A18" s="54"/>
      <c r="B18" s="56"/>
      <c r="C18" s="65"/>
      <c r="D18" s="68"/>
      <c r="E18" s="71"/>
      <c r="F18" s="49"/>
      <c r="G18" s="58"/>
      <c r="H18" s="49"/>
      <c r="I18" s="58"/>
      <c r="J18" s="51"/>
      <c r="K18" s="51"/>
      <c r="L18" s="51"/>
      <c r="M18" s="44"/>
      <c r="N18" s="6"/>
    </row>
    <row r="19" spans="1:14" ht="39" customHeight="1">
      <c r="A19" s="6"/>
      <c r="B19" s="55" t="s">
        <v>17</v>
      </c>
      <c r="C19" s="57" t="s">
        <v>18</v>
      </c>
      <c r="D19" s="59">
        <v>8.8000000000000007</v>
      </c>
      <c r="E19" s="57" t="s">
        <v>184</v>
      </c>
      <c r="F19" s="48">
        <v>6.79</v>
      </c>
      <c r="G19" s="46"/>
      <c r="H19" s="48"/>
      <c r="I19" s="46"/>
      <c r="J19" s="50">
        <v>7.66</v>
      </c>
      <c r="K19" s="52"/>
      <c r="L19" s="50">
        <v>2.95</v>
      </c>
      <c r="M19" s="43">
        <f>J19+L19</f>
        <v>10.61</v>
      </c>
      <c r="N19" s="6"/>
    </row>
    <row r="20" spans="1:14">
      <c r="A20" s="6"/>
      <c r="B20" s="56"/>
      <c r="C20" s="58"/>
      <c r="D20" s="60"/>
      <c r="E20" s="58"/>
      <c r="F20" s="49"/>
      <c r="G20" s="47"/>
      <c r="H20" s="49"/>
      <c r="I20" s="47"/>
      <c r="J20" s="51"/>
      <c r="K20" s="53"/>
      <c r="L20" s="51"/>
      <c r="M20" s="44"/>
      <c r="N20" s="6"/>
    </row>
    <row r="21" spans="1:14" ht="48" customHeight="1">
      <c r="A21" s="6"/>
      <c r="B21" s="26" t="s">
        <v>19</v>
      </c>
      <c r="C21" s="13"/>
      <c r="D21" s="14"/>
      <c r="E21" s="13" t="s">
        <v>20</v>
      </c>
      <c r="F21" s="14">
        <v>12.66</v>
      </c>
      <c r="G21" s="13"/>
      <c r="H21" s="14"/>
      <c r="I21" s="12" t="s">
        <v>39</v>
      </c>
      <c r="J21" s="5"/>
      <c r="K21" s="5"/>
      <c r="L21" s="4">
        <v>5.49</v>
      </c>
      <c r="M21" s="16">
        <f>K21+L21</f>
        <v>5.49</v>
      </c>
      <c r="N21" s="6"/>
    </row>
    <row r="22" spans="1:14" ht="79" customHeight="1">
      <c r="A22" s="6"/>
      <c r="B22" s="26" t="s">
        <v>21</v>
      </c>
      <c r="C22" s="13"/>
      <c r="D22" s="14"/>
      <c r="E22" s="13"/>
      <c r="F22" s="14"/>
      <c r="G22" s="12" t="s">
        <v>180</v>
      </c>
      <c r="H22" s="14">
        <v>10</v>
      </c>
      <c r="I22" s="12" t="s">
        <v>40</v>
      </c>
      <c r="J22" s="5"/>
      <c r="K22" s="4">
        <v>4.57</v>
      </c>
      <c r="L22" s="4"/>
      <c r="M22" s="16">
        <f>J22+K22</f>
        <v>4.57</v>
      </c>
      <c r="N22" s="6"/>
    </row>
    <row r="23" spans="1:14" ht="19">
      <c r="A23" s="6"/>
      <c r="B23" s="6"/>
      <c r="C23" s="6"/>
      <c r="D23" s="6"/>
      <c r="E23" s="6"/>
      <c r="F23" s="6"/>
      <c r="G23" s="6"/>
      <c r="H23" s="6"/>
      <c r="I23" s="6"/>
      <c r="J23" s="18"/>
      <c r="K23" s="19" t="s">
        <v>22</v>
      </c>
      <c r="L23" s="19"/>
      <c r="M23" s="19">
        <f>SUM(M7:M22)</f>
        <v>143.38</v>
      </c>
      <c r="N23" s="6"/>
    </row>
    <row r="24" spans="1:14" ht="24">
      <c r="A24" s="6"/>
      <c r="B24" s="6"/>
      <c r="C24" s="6"/>
      <c r="D24" s="6"/>
      <c r="E24" s="6"/>
      <c r="F24" s="6"/>
      <c r="G24" s="6"/>
      <c r="H24" s="6"/>
      <c r="I24" s="6"/>
      <c r="J24" s="6"/>
      <c r="K24" s="22" t="s">
        <v>23</v>
      </c>
      <c r="L24" s="22"/>
      <c r="M24" s="23" t="s">
        <v>185</v>
      </c>
      <c r="N24" s="6"/>
    </row>
    <row r="25" spans="1:14" ht="19">
      <c r="K25" s="7"/>
      <c r="L25" s="7"/>
      <c r="M25" s="7"/>
    </row>
    <row r="26" spans="1:14">
      <c r="B26" t="s">
        <v>24</v>
      </c>
    </row>
    <row r="27" spans="1:14">
      <c r="B27" s="8" t="s">
        <v>25</v>
      </c>
      <c r="C27" s="8" t="s">
        <v>26</v>
      </c>
    </row>
    <row r="28" spans="1:14">
      <c r="B28" s="9" t="s">
        <v>27</v>
      </c>
      <c r="C28" s="9" t="s">
        <v>181</v>
      </c>
      <c r="D28" s="45"/>
      <c r="E28" s="45"/>
      <c r="F28" s="45"/>
      <c r="G28" s="45"/>
      <c r="K28" s="45"/>
      <c r="L28" s="45"/>
      <c r="M28" s="45"/>
    </row>
    <row r="29" spans="1:14">
      <c r="B29" s="9" t="s">
        <v>28</v>
      </c>
      <c r="C29" s="9" t="s">
        <v>29</v>
      </c>
      <c r="D29" s="45"/>
      <c r="E29" s="45"/>
      <c r="F29" s="45"/>
      <c r="G29" s="45"/>
      <c r="K29" s="45"/>
      <c r="L29" s="45"/>
      <c r="M29" s="45"/>
    </row>
    <row r="31" spans="1:14">
      <c r="B31" t="s">
        <v>30</v>
      </c>
      <c r="C31" t="s">
        <v>31</v>
      </c>
    </row>
    <row r="32" spans="1:14">
      <c r="C32" t="s">
        <v>32</v>
      </c>
    </row>
    <row r="33" spans="2:3">
      <c r="C33" t="s">
        <v>33</v>
      </c>
    </row>
    <row r="34" spans="2:3">
      <c r="B34" t="s">
        <v>34</v>
      </c>
      <c r="C34" s="10">
        <v>1.76</v>
      </c>
    </row>
    <row r="35" spans="2:3">
      <c r="B35" t="s">
        <v>35</v>
      </c>
      <c r="C35" s="11"/>
    </row>
    <row r="36" spans="2:3">
      <c r="B36" s="27" t="s">
        <v>186</v>
      </c>
    </row>
  </sheetData>
  <mergeCells count="68">
    <mergeCell ref="M7:M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9:M12"/>
    <mergeCell ref="B9:B12"/>
    <mergeCell ref="C9:C12"/>
    <mergeCell ref="D9:D12"/>
    <mergeCell ref="E9:E12"/>
    <mergeCell ref="F9:F12"/>
    <mergeCell ref="G9:G12"/>
    <mergeCell ref="H9:H12"/>
    <mergeCell ref="I9:I12"/>
    <mergeCell ref="J9:J12"/>
    <mergeCell ref="K9:K12"/>
    <mergeCell ref="L9:L12"/>
    <mergeCell ref="M14:M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6:M18"/>
    <mergeCell ref="B16:B18"/>
    <mergeCell ref="C16:C18"/>
    <mergeCell ref="D16:D18"/>
    <mergeCell ref="E16:E18"/>
    <mergeCell ref="F16:F18"/>
    <mergeCell ref="G16:G18"/>
    <mergeCell ref="H16:H18"/>
    <mergeCell ref="I16:I18"/>
    <mergeCell ref="J16:J18"/>
    <mergeCell ref="K16:K18"/>
    <mergeCell ref="L16:L18"/>
    <mergeCell ref="A17:A18"/>
    <mergeCell ref="B19:B20"/>
    <mergeCell ref="C19:C20"/>
    <mergeCell ref="D19:D20"/>
    <mergeCell ref="E19:E20"/>
    <mergeCell ref="M19:M20"/>
    <mergeCell ref="D28:D29"/>
    <mergeCell ref="E28:E29"/>
    <mergeCell ref="F28:F29"/>
    <mergeCell ref="G28:G29"/>
    <mergeCell ref="K28:K29"/>
    <mergeCell ref="L28:L29"/>
    <mergeCell ref="M28:M29"/>
    <mergeCell ref="G19:G20"/>
    <mergeCell ref="H19:H20"/>
    <mergeCell ref="I19:I20"/>
    <mergeCell ref="J19:J20"/>
    <mergeCell ref="K19:K20"/>
    <mergeCell ref="L19:L20"/>
    <mergeCell ref="F19:F20"/>
  </mergeCells>
  <pageMargins left="0.70866141732283472" right="0.70866141732283472" top="0.74803149606299213" bottom="0.74803149606299213" header="0.31496062992125984" footer="0.31496062992125984"/>
  <pageSetup paperSize="9" scale="42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5849BE-838A-0741-B934-BF5F610BE3A5}">
  <dimension ref="B3:M131"/>
  <sheetViews>
    <sheetView topLeftCell="A16" zoomScale="94" workbookViewId="0">
      <selection activeCell="K133" sqref="K133"/>
    </sheetView>
  </sheetViews>
  <sheetFormatPr baseColWidth="10" defaultRowHeight="16"/>
  <cols>
    <col min="3" max="3" width="11.6640625" style="29" customWidth="1"/>
    <col min="4" max="4" width="32.1640625" customWidth="1"/>
    <col min="6" max="6" width="10.83203125" style="28"/>
    <col min="7" max="7" width="15.1640625" bestFit="1" customWidth="1"/>
  </cols>
  <sheetData>
    <row r="3" spans="2:7">
      <c r="B3" s="28"/>
      <c r="C3" s="28"/>
      <c r="D3" s="28"/>
      <c r="E3" s="28"/>
      <c r="G3" s="28"/>
    </row>
    <row r="4" spans="2:7">
      <c r="B4" s="31" t="s">
        <v>48</v>
      </c>
      <c r="C4" s="32"/>
      <c r="D4" s="32"/>
      <c r="E4" s="32"/>
      <c r="F4" s="32"/>
      <c r="G4" s="28"/>
    </row>
    <row r="5" spans="2:7" ht="16" customHeight="1">
      <c r="B5" s="28"/>
      <c r="C5" s="28"/>
      <c r="D5" s="28"/>
      <c r="E5" s="28"/>
      <c r="G5" s="28"/>
    </row>
    <row r="6" spans="2:7">
      <c r="B6" s="31" t="s">
        <v>49</v>
      </c>
      <c r="C6" s="31"/>
      <c r="D6" s="31"/>
      <c r="E6" s="33">
        <v>19236</v>
      </c>
      <c r="F6" s="33"/>
      <c r="G6" s="28"/>
    </row>
    <row r="7" spans="2:7">
      <c r="B7" s="31" t="s">
        <v>50</v>
      </c>
      <c r="C7" s="31"/>
      <c r="D7" s="31"/>
      <c r="E7" s="31"/>
      <c r="F7" s="31"/>
      <c r="G7" s="28"/>
    </row>
    <row r="8" spans="2:7">
      <c r="B8" s="31"/>
      <c r="C8" s="31"/>
      <c r="D8" s="31"/>
      <c r="E8" s="31"/>
      <c r="F8" s="31"/>
      <c r="G8" s="28"/>
    </row>
    <row r="9" spans="2:7">
      <c r="B9" s="31" t="s">
        <v>51</v>
      </c>
      <c r="C9" s="31"/>
      <c r="D9" s="31"/>
      <c r="E9" s="33">
        <v>19236</v>
      </c>
      <c r="F9" s="33"/>
      <c r="G9" s="28"/>
    </row>
    <row r="10" spans="2:7">
      <c r="B10" s="31" t="s">
        <v>52</v>
      </c>
      <c r="C10" s="31"/>
      <c r="D10" s="31"/>
      <c r="E10" s="31"/>
      <c r="F10" s="31"/>
      <c r="G10" s="28"/>
    </row>
    <row r="11" spans="2:7">
      <c r="B11" s="31" t="s">
        <v>53</v>
      </c>
      <c r="C11" s="31"/>
      <c r="D11" s="31"/>
      <c r="E11" s="34">
        <v>12135</v>
      </c>
      <c r="F11" s="34"/>
      <c r="G11" s="28"/>
    </row>
    <row r="12" spans="2:7">
      <c r="B12" s="31" t="s">
        <v>54</v>
      </c>
      <c r="C12" s="31"/>
      <c r="D12" s="31"/>
      <c r="E12" s="35">
        <v>0.88962337461472885</v>
      </c>
      <c r="F12" s="35"/>
      <c r="G12" s="28"/>
    </row>
    <row r="13" spans="2:7">
      <c r="B13" s="28"/>
      <c r="C13" s="28"/>
      <c r="D13" s="28"/>
      <c r="E13" s="28"/>
      <c r="G13" s="28"/>
    </row>
    <row r="14" spans="2:7">
      <c r="B14" s="28"/>
      <c r="C14" s="28"/>
      <c r="D14" s="28"/>
      <c r="E14" s="28"/>
      <c r="G14" s="28"/>
    </row>
    <row r="15" spans="2:7">
      <c r="B15" s="36" t="s">
        <v>55</v>
      </c>
      <c r="C15" s="36" t="s">
        <v>56</v>
      </c>
      <c r="D15" s="36" t="s">
        <v>57</v>
      </c>
      <c r="E15" s="36" t="s">
        <v>58</v>
      </c>
      <c r="F15" s="36" t="s">
        <v>177</v>
      </c>
      <c r="G15" s="36" t="s">
        <v>59</v>
      </c>
    </row>
    <row r="16" spans="2:7">
      <c r="B16" s="37"/>
      <c r="C16" s="37"/>
      <c r="D16" s="37"/>
      <c r="E16" s="37"/>
      <c r="F16" s="37"/>
      <c r="G16" s="37"/>
    </row>
    <row r="17" spans="2:13">
      <c r="B17" s="38" t="s">
        <v>60</v>
      </c>
      <c r="C17" s="37" t="s">
        <v>61</v>
      </c>
      <c r="D17" s="37" t="s">
        <v>62</v>
      </c>
      <c r="E17" s="37">
        <v>2.4700000000000002</v>
      </c>
      <c r="F17" s="28">
        <f>SUM(E17:E130)</f>
        <v>11029.069999999998</v>
      </c>
      <c r="G17" s="39">
        <f>E17/F17</f>
        <v>2.2395360624241216E-4</v>
      </c>
    </row>
    <row r="18" spans="2:13">
      <c r="B18" s="37" t="s">
        <v>60</v>
      </c>
      <c r="C18" s="37" t="s">
        <v>63</v>
      </c>
      <c r="D18" s="37" t="s">
        <v>64</v>
      </c>
      <c r="E18" s="37">
        <v>2.44</v>
      </c>
      <c r="F18" s="28">
        <f>SUM(E17:E130)</f>
        <v>11029.069999999998</v>
      </c>
      <c r="G18" s="39">
        <f t="shared" ref="G18:G81" si="0">E18/F18</f>
        <v>2.2123352195606706E-4</v>
      </c>
    </row>
    <row r="19" spans="2:13">
      <c r="B19" s="37" t="s">
        <v>60</v>
      </c>
      <c r="C19" s="37" t="s">
        <v>63</v>
      </c>
      <c r="D19" s="37" t="s">
        <v>65</v>
      </c>
      <c r="E19" s="37">
        <v>9.73</v>
      </c>
      <c r="F19" s="28">
        <f>SUM(E17:E130)</f>
        <v>11029.069999999998</v>
      </c>
      <c r="G19" s="39">
        <f t="shared" si="0"/>
        <v>8.8221400353792319E-4</v>
      </c>
    </row>
    <row r="20" spans="2:13">
      <c r="B20" s="37"/>
      <c r="C20" s="37"/>
      <c r="D20" s="37"/>
      <c r="E20" s="37"/>
      <c r="F20" s="37"/>
      <c r="G20" s="39"/>
    </row>
    <row r="21" spans="2:13">
      <c r="B21" s="37" t="s">
        <v>66</v>
      </c>
      <c r="C21" s="37" t="s">
        <v>61</v>
      </c>
      <c r="D21" s="37" t="s">
        <v>67</v>
      </c>
      <c r="E21" s="37">
        <v>12.67</v>
      </c>
      <c r="F21" s="37">
        <v>11029.07</v>
      </c>
      <c r="G21" s="39">
        <f t="shared" si="0"/>
        <v>1.1487822635997415E-3</v>
      </c>
    </row>
    <row r="22" spans="2:13">
      <c r="B22" s="37" t="s">
        <v>66</v>
      </c>
      <c r="C22" s="37" t="s">
        <v>61</v>
      </c>
      <c r="D22" s="37" t="s">
        <v>68</v>
      </c>
      <c r="E22" s="37">
        <v>3.49</v>
      </c>
      <c r="F22" s="37">
        <v>11029.07</v>
      </c>
      <c r="G22" s="39">
        <f t="shared" si="0"/>
        <v>3.1643647197814506E-4</v>
      </c>
    </row>
    <row r="23" spans="2:13">
      <c r="B23" s="37" t="s">
        <v>66</v>
      </c>
      <c r="C23" s="37" t="s">
        <v>61</v>
      </c>
      <c r="D23" s="37" t="s">
        <v>69</v>
      </c>
      <c r="E23" s="37">
        <v>33.26</v>
      </c>
      <c r="F23" s="37">
        <v>11029.07</v>
      </c>
      <c r="G23" s="39">
        <f t="shared" si="0"/>
        <v>3.0156667787945854E-3</v>
      </c>
    </row>
    <row r="24" spans="2:13">
      <c r="B24" s="37" t="s">
        <v>66</v>
      </c>
      <c r="C24" s="37" t="s">
        <v>61</v>
      </c>
      <c r="D24" s="37" t="s">
        <v>70</v>
      </c>
      <c r="E24" s="37">
        <v>22.87</v>
      </c>
      <c r="F24" s="37">
        <v>11029.07</v>
      </c>
      <c r="G24" s="39">
        <f t="shared" si="0"/>
        <v>2.0736109209570711E-3</v>
      </c>
    </row>
    <row r="25" spans="2:13">
      <c r="B25" s="37" t="s">
        <v>66</v>
      </c>
      <c r="C25" s="37" t="s">
        <v>61</v>
      </c>
      <c r="D25" s="37" t="s">
        <v>71</v>
      </c>
      <c r="E25" s="37">
        <v>25.64</v>
      </c>
      <c r="F25" s="37">
        <v>11029.07</v>
      </c>
      <c r="G25" s="39">
        <f t="shared" si="0"/>
        <v>2.3247653700629338E-3</v>
      </c>
    </row>
    <row r="26" spans="2:13">
      <c r="B26" s="37" t="s">
        <v>66</v>
      </c>
      <c r="C26" s="37" t="s">
        <v>61</v>
      </c>
      <c r="D26" s="37" t="s">
        <v>72</v>
      </c>
      <c r="E26" s="37">
        <v>29.06</v>
      </c>
      <c r="F26" s="37">
        <v>11029.07</v>
      </c>
      <c r="G26" s="39">
        <f t="shared" si="0"/>
        <v>2.6348549787062734E-3</v>
      </c>
    </row>
    <row r="27" spans="2:13">
      <c r="B27" s="37" t="s">
        <v>66</v>
      </c>
      <c r="C27" s="37" t="s">
        <v>61</v>
      </c>
      <c r="D27" s="37" t="s">
        <v>73</v>
      </c>
      <c r="E27" s="37">
        <v>20.3</v>
      </c>
      <c r="F27" s="37">
        <v>11029.07</v>
      </c>
      <c r="G27" s="39">
        <f t="shared" si="0"/>
        <v>1.8405903670935084E-3</v>
      </c>
      <c r="M27" s="30"/>
    </row>
    <row r="28" spans="2:13">
      <c r="B28" s="37" t="s">
        <v>66</v>
      </c>
      <c r="C28" s="37" t="s">
        <v>61</v>
      </c>
      <c r="D28" s="37" t="s">
        <v>74</v>
      </c>
      <c r="E28" s="37">
        <v>23.07</v>
      </c>
      <c r="F28" s="37">
        <v>11029.07</v>
      </c>
      <c r="G28" s="39">
        <f t="shared" si="0"/>
        <v>2.0917448161993715E-3</v>
      </c>
    </row>
    <row r="29" spans="2:13">
      <c r="B29" s="37" t="s">
        <v>66</v>
      </c>
      <c r="C29" s="37" t="s">
        <v>61</v>
      </c>
      <c r="D29" s="37" t="s">
        <v>75</v>
      </c>
      <c r="E29" s="37">
        <v>27.8</v>
      </c>
      <c r="F29" s="37">
        <v>11029.07</v>
      </c>
      <c r="G29" s="39">
        <f t="shared" si="0"/>
        <v>2.5206114386797799E-3</v>
      </c>
    </row>
    <row r="30" spans="2:13">
      <c r="B30" s="37" t="s">
        <v>66</v>
      </c>
      <c r="C30" s="37" t="s">
        <v>61</v>
      </c>
      <c r="D30" s="37" t="s">
        <v>76</v>
      </c>
      <c r="E30" s="37">
        <v>7.83</v>
      </c>
      <c r="F30" s="37">
        <v>11029.07</v>
      </c>
      <c r="G30" s="39">
        <f t="shared" si="0"/>
        <v>7.0994199873606755E-4</v>
      </c>
    </row>
    <row r="31" spans="2:13">
      <c r="B31" s="37" t="s">
        <v>66</v>
      </c>
      <c r="C31" s="37" t="s">
        <v>61</v>
      </c>
      <c r="D31" s="37" t="s">
        <v>77</v>
      </c>
      <c r="E31" s="37">
        <v>22.48</v>
      </c>
      <c r="F31" s="37">
        <v>11029.07</v>
      </c>
      <c r="G31" s="39">
        <f t="shared" si="0"/>
        <v>2.0382498252345849E-3</v>
      </c>
    </row>
    <row r="32" spans="2:13">
      <c r="B32" s="37" t="s">
        <v>66</v>
      </c>
      <c r="C32" s="37" t="s">
        <v>61</v>
      </c>
      <c r="D32" s="37" t="s">
        <v>78</v>
      </c>
      <c r="E32" s="37">
        <v>16.25</v>
      </c>
      <c r="F32" s="37">
        <v>11029.07</v>
      </c>
      <c r="G32" s="39">
        <f t="shared" si="0"/>
        <v>1.4733789884369217E-3</v>
      </c>
    </row>
    <row r="33" spans="2:7">
      <c r="B33" s="37" t="s">
        <v>66</v>
      </c>
      <c r="C33" s="37" t="s">
        <v>61</v>
      </c>
      <c r="D33" s="37" t="s">
        <v>79</v>
      </c>
      <c r="E33" s="37">
        <v>43.37</v>
      </c>
      <c r="F33" s="37">
        <v>11029.07</v>
      </c>
      <c r="G33" s="39">
        <f t="shared" si="0"/>
        <v>3.9323351832928795E-3</v>
      </c>
    </row>
    <row r="34" spans="2:7">
      <c r="B34" s="37" t="s">
        <v>66</v>
      </c>
      <c r="C34" s="37" t="s">
        <v>61</v>
      </c>
      <c r="D34" s="37" t="s">
        <v>80</v>
      </c>
      <c r="E34" s="37">
        <v>8.5500000000000007</v>
      </c>
      <c r="F34" s="37">
        <v>11029.07</v>
      </c>
      <c r="G34" s="39">
        <f t="shared" si="0"/>
        <v>7.7522402160834969E-4</v>
      </c>
    </row>
    <row r="35" spans="2:7">
      <c r="B35" s="37" t="s">
        <v>66</v>
      </c>
      <c r="C35" s="37" t="s">
        <v>61</v>
      </c>
      <c r="D35" s="37" t="s">
        <v>81</v>
      </c>
      <c r="E35" s="37">
        <v>1.1200000000000001</v>
      </c>
      <c r="F35" s="37">
        <v>11029.07</v>
      </c>
      <c r="G35" s="39">
        <f t="shared" si="0"/>
        <v>1.0154981335688323E-4</v>
      </c>
    </row>
    <row r="36" spans="2:7">
      <c r="B36" s="37" t="s">
        <v>66</v>
      </c>
      <c r="C36" s="37" t="s">
        <v>61</v>
      </c>
      <c r="D36" s="37" t="s">
        <v>82</v>
      </c>
      <c r="E36" s="37">
        <v>5.05</v>
      </c>
      <c r="F36" s="37">
        <v>11029.07</v>
      </c>
      <c r="G36" s="39">
        <f t="shared" si="0"/>
        <v>4.5788085486808948E-4</v>
      </c>
    </row>
    <row r="37" spans="2:7">
      <c r="B37" s="37" t="s">
        <v>66</v>
      </c>
      <c r="C37" s="37" t="s">
        <v>61</v>
      </c>
      <c r="D37" s="37" t="s">
        <v>83</v>
      </c>
      <c r="E37" s="37">
        <v>19.29</v>
      </c>
      <c r="F37" s="37">
        <v>11029.07</v>
      </c>
      <c r="G37" s="39">
        <f t="shared" si="0"/>
        <v>1.7490141961198904E-3</v>
      </c>
    </row>
    <row r="38" spans="2:7">
      <c r="B38" s="37" t="s">
        <v>66</v>
      </c>
      <c r="C38" s="37" t="s">
        <v>61</v>
      </c>
      <c r="D38" s="37" t="s">
        <v>84</v>
      </c>
      <c r="E38" s="37">
        <v>5.71</v>
      </c>
      <c r="F38" s="37">
        <v>11029.07</v>
      </c>
      <c r="G38" s="39">
        <f t="shared" si="0"/>
        <v>5.1772270916768137E-4</v>
      </c>
    </row>
    <row r="39" spans="2:7">
      <c r="B39" s="37" t="s">
        <v>66</v>
      </c>
      <c r="C39" s="37" t="s">
        <v>63</v>
      </c>
      <c r="D39" s="37" t="s">
        <v>85</v>
      </c>
      <c r="E39" s="37">
        <v>6</v>
      </c>
      <c r="F39" s="37">
        <v>11029.07</v>
      </c>
      <c r="G39" s="39">
        <f t="shared" si="0"/>
        <v>5.4401685726901731E-4</v>
      </c>
    </row>
    <row r="40" spans="2:7">
      <c r="B40" s="37" t="s">
        <v>66</v>
      </c>
      <c r="C40" s="37" t="s">
        <v>63</v>
      </c>
      <c r="D40" s="37" t="s">
        <v>86</v>
      </c>
      <c r="E40" s="37">
        <v>1.93</v>
      </c>
      <c r="F40" s="37">
        <v>11029.07</v>
      </c>
      <c r="G40" s="39">
        <f t="shared" si="0"/>
        <v>1.7499208908820056E-4</v>
      </c>
    </row>
    <row r="41" spans="2:7">
      <c r="B41" s="37" t="s">
        <v>66</v>
      </c>
      <c r="C41" s="37" t="s">
        <v>63</v>
      </c>
      <c r="D41" s="37" t="s">
        <v>87</v>
      </c>
      <c r="E41" s="37">
        <v>2</v>
      </c>
      <c r="F41" s="37">
        <v>11029.07</v>
      </c>
      <c r="G41" s="39">
        <f t="shared" si="0"/>
        <v>1.8133895242300574E-4</v>
      </c>
    </row>
    <row r="42" spans="2:7">
      <c r="B42" s="37" t="s">
        <v>66</v>
      </c>
      <c r="C42" s="37" t="s">
        <v>63</v>
      </c>
      <c r="D42" s="37" t="s">
        <v>88</v>
      </c>
      <c r="E42" s="37">
        <v>1.93</v>
      </c>
      <c r="F42" s="37">
        <v>11029.07</v>
      </c>
      <c r="G42" s="39">
        <f t="shared" si="0"/>
        <v>1.7499208908820056E-4</v>
      </c>
    </row>
    <row r="43" spans="2:7">
      <c r="B43" s="37" t="s">
        <v>66</v>
      </c>
      <c r="C43" s="37" t="s">
        <v>63</v>
      </c>
      <c r="D43" s="37" t="s">
        <v>89</v>
      </c>
      <c r="E43" s="37">
        <v>4.84</v>
      </c>
      <c r="F43" s="37">
        <v>11029.07</v>
      </c>
      <c r="G43" s="39">
        <f t="shared" si="0"/>
        <v>4.3884026486367393E-4</v>
      </c>
    </row>
    <row r="44" spans="2:7">
      <c r="B44" s="37" t="s">
        <v>66</v>
      </c>
      <c r="C44" s="37" t="s">
        <v>63</v>
      </c>
      <c r="D44" s="37" t="s">
        <v>90</v>
      </c>
      <c r="E44" s="37">
        <v>2.48</v>
      </c>
      <c r="F44" s="37">
        <v>11029.07</v>
      </c>
      <c r="G44" s="39">
        <f t="shared" si="0"/>
        <v>2.2486030100452714E-4</v>
      </c>
    </row>
    <row r="45" spans="2:7">
      <c r="B45" s="37" t="s">
        <v>66</v>
      </c>
      <c r="C45" s="37" t="s">
        <v>63</v>
      </c>
      <c r="D45" s="37" t="s">
        <v>91</v>
      </c>
      <c r="E45" s="37">
        <v>8.5399999999999991</v>
      </c>
      <c r="F45" s="37">
        <v>11029.07</v>
      </c>
      <c r="G45" s="39">
        <f t="shared" si="0"/>
        <v>7.7431732684623449E-4</v>
      </c>
    </row>
    <row r="46" spans="2:7">
      <c r="B46" s="37" t="s">
        <v>66</v>
      </c>
      <c r="C46" s="37" t="s">
        <v>63</v>
      </c>
      <c r="D46" s="37" t="s">
        <v>92</v>
      </c>
      <c r="E46" s="37">
        <v>3.02</v>
      </c>
      <c r="F46" s="37">
        <v>11029.07</v>
      </c>
      <c r="G46" s="39">
        <f t="shared" si="0"/>
        <v>2.7382181815873867E-4</v>
      </c>
    </row>
    <row r="47" spans="2:7">
      <c r="B47" s="37" t="s">
        <v>66</v>
      </c>
      <c r="C47" s="37" t="s">
        <v>63</v>
      </c>
      <c r="D47" s="37" t="s">
        <v>93</v>
      </c>
      <c r="E47" s="37">
        <v>3.22</v>
      </c>
      <c r="F47" s="37">
        <v>11029.07</v>
      </c>
      <c r="G47" s="39">
        <f t="shared" si="0"/>
        <v>2.919557134010393E-4</v>
      </c>
    </row>
    <row r="48" spans="2:7">
      <c r="B48" s="37" t="s">
        <v>66</v>
      </c>
      <c r="C48" s="37" t="s">
        <v>63</v>
      </c>
      <c r="D48" s="37" t="s">
        <v>94</v>
      </c>
      <c r="E48" s="37">
        <v>7.46</v>
      </c>
      <c r="F48" s="37">
        <v>11029.07</v>
      </c>
      <c r="G48" s="39">
        <f t="shared" si="0"/>
        <v>6.7639429253781144E-4</v>
      </c>
    </row>
    <row r="49" spans="2:7">
      <c r="B49" s="37" t="s">
        <v>66</v>
      </c>
      <c r="C49" s="37" t="s">
        <v>95</v>
      </c>
      <c r="D49" s="37" t="s">
        <v>96</v>
      </c>
      <c r="E49" s="37">
        <v>17.649999999999999</v>
      </c>
      <c r="F49" s="37">
        <v>11029.07</v>
      </c>
      <c r="G49" s="39">
        <f t="shared" si="0"/>
        <v>1.6003162551330257E-3</v>
      </c>
    </row>
    <row r="50" spans="2:7">
      <c r="B50" s="37" t="s">
        <v>66</v>
      </c>
      <c r="C50" s="37" t="s">
        <v>95</v>
      </c>
      <c r="D50" s="37" t="s">
        <v>97</v>
      </c>
      <c r="E50" s="37">
        <v>5.67</v>
      </c>
      <c r="F50" s="37">
        <v>11029.07</v>
      </c>
      <c r="G50" s="39">
        <f t="shared" si="0"/>
        <v>5.1409593011922134E-4</v>
      </c>
    </row>
    <row r="51" spans="2:7">
      <c r="B51" s="37" t="s">
        <v>66</v>
      </c>
      <c r="C51" s="37" t="s">
        <v>95</v>
      </c>
      <c r="D51" s="37" t="s">
        <v>98</v>
      </c>
      <c r="E51" s="37">
        <v>9.82</v>
      </c>
      <c r="F51" s="37">
        <v>11029.07</v>
      </c>
      <c r="G51" s="39">
        <f t="shared" si="0"/>
        <v>8.9037425639695823E-4</v>
      </c>
    </row>
    <row r="52" spans="2:7">
      <c r="B52" s="37"/>
      <c r="C52" s="37"/>
      <c r="D52" s="37"/>
      <c r="E52" s="37"/>
      <c r="F52" s="37">
        <v>11029.07</v>
      </c>
      <c r="G52" s="39"/>
    </row>
    <row r="53" spans="2:7">
      <c r="B53" s="38" t="s">
        <v>99</v>
      </c>
      <c r="C53" s="38" t="s">
        <v>61</v>
      </c>
      <c r="D53" s="38" t="s">
        <v>100</v>
      </c>
      <c r="E53" s="38">
        <v>2.62</v>
      </c>
      <c r="F53" s="37">
        <v>11029.07</v>
      </c>
      <c r="G53" s="39">
        <f t="shared" si="0"/>
        <v>2.3755402767413754E-4</v>
      </c>
    </row>
    <row r="54" spans="2:7">
      <c r="B54" s="37" t="s">
        <v>99</v>
      </c>
      <c r="C54" s="37" t="s">
        <v>61</v>
      </c>
      <c r="D54" s="40" t="s">
        <v>101</v>
      </c>
      <c r="E54" s="40">
        <v>759.1</v>
      </c>
      <c r="F54" s="40">
        <v>11029.07</v>
      </c>
      <c r="G54" s="41">
        <f t="shared" si="0"/>
        <v>6.882719939215183E-2</v>
      </c>
    </row>
    <row r="55" spans="2:7">
      <c r="B55" s="37" t="s">
        <v>99</v>
      </c>
      <c r="C55" s="37" t="s">
        <v>61</v>
      </c>
      <c r="D55" s="40" t="s">
        <v>102</v>
      </c>
      <c r="E55" s="42">
        <v>2993.88</v>
      </c>
      <c r="F55" s="40">
        <v>11029.07</v>
      </c>
      <c r="G55" s="41">
        <f t="shared" si="0"/>
        <v>0.27145353144009426</v>
      </c>
    </row>
    <row r="56" spans="2:7">
      <c r="B56" s="37" t="s">
        <v>99</v>
      </c>
      <c r="C56" s="37" t="s">
        <v>61</v>
      </c>
      <c r="D56" s="37" t="s">
        <v>103</v>
      </c>
      <c r="E56" s="37">
        <v>282.33999999999997</v>
      </c>
      <c r="F56" s="37">
        <v>11029.07</v>
      </c>
      <c r="G56" s="39">
        <f t="shared" si="0"/>
        <v>2.5599619913555721E-2</v>
      </c>
    </row>
    <row r="57" spans="2:7">
      <c r="B57" s="37" t="s">
        <v>99</v>
      </c>
      <c r="C57" s="37" t="s">
        <v>61</v>
      </c>
      <c r="D57" s="37" t="s">
        <v>104</v>
      </c>
      <c r="E57" s="37">
        <v>782.25</v>
      </c>
      <c r="F57" s="37">
        <v>11029.07</v>
      </c>
      <c r="G57" s="39">
        <f t="shared" si="0"/>
        <v>7.0926197766448124E-2</v>
      </c>
    </row>
    <row r="58" spans="2:7">
      <c r="B58" s="37" t="s">
        <v>99</v>
      </c>
      <c r="C58" s="37" t="s">
        <v>61</v>
      </c>
      <c r="D58" s="37" t="s">
        <v>105</v>
      </c>
      <c r="E58" s="37">
        <v>169.27</v>
      </c>
      <c r="F58" s="37">
        <v>11029.07</v>
      </c>
      <c r="G58" s="39">
        <f t="shared" si="0"/>
        <v>1.5347622238321092E-2</v>
      </c>
    </row>
    <row r="59" spans="2:7">
      <c r="B59" s="37" t="s">
        <v>99</v>
      </c>
      <c r="C59" s="37" t="s">
        <v>61</v>
      </c>
      <c r="D59" s="37" t="s">
        <v>106</v>
      </c>
      <c r="E59" s="37">
        <v>211.44</v>
      </c>
      <c r="F59" s="37">
        <v>11029.07</v>
      </c>
      <c r="G59" s="39">
        <f t="shared" si="0"/>
        <v>1.9171154050160167E-2</v>
      </c>
    </row>
    <row r="60" spans="2:7">
      <c r="B60" s="37" t="s">
        <v>99</v>
      </c>
      <c r="C60" s="37" t="s">
        <v>61</v>
      </c>
      <c r="D60" s="40" t="s">
        <v>107</v>
      </c>
      <c r="E60" s="40">
        <v>24.05</v>
      </c>
      <c r="F60" s="40">
        <v>11029.07</v>
      </c>
      <c r="G60" s="41">
        <f t="shared" si="0"/>
        <v>2.1806009028866443E-3</v>
      </c>
    </row>
    <row r="61" spans="2:7">
      <c r="B61" s="37" t="s">
        <v>99</v>
      </c>
      <c r="C61" s="37" t="s">
        <v>61</v>
      </c>
      <c r="D61" s="37" t="s">
        <v>108</v>
      </c>
      <c r="E61" s="37">
        <v>7.51</v>
      </c>
      <c r="F61" s="37">
        <v>11029.07</v>
      </c>
      <c r="G61" s="39">
        <f t="shared" si="0"/>
        <v>6.8092776634838656E-4</v>
      </c>
    </row>
    <row r="62" spans="2:7">
      <c r="B62" s="37" t="s">
        <v>99</v>
      </c>
      <c r="C62" s="37" t="s">
        <v>61</v>
      </c>
      <c r="D62" s="37" t="s">
        <v>109</v>
      </c>
      <c r="E62" s="37">
        <v>27.29</v>
      </c>
      <c r="F62" s="37">
        <v>11029.07</v>
      </c>
      <c r="G62" s="39">
        <f t="shared" si="0"/>
        <v>2.4743700058119135E-3</v>
      </c>
    </row>
    <row r="63" spans="2:7">
      <c r="B63" s="37" t="s">
        <v>99</v>
      </c>
      <c r="C63" s="37" t="s">
        <v>61</v>
      </c>
      <c r="D63" s="37" t="s">
        <v>110</v>
      </c>
      <c r="E63" s="37">
        <v>189.05</v>
      </c>
      <c r="F63" s="37">
        <v>11029.07</v>
      </c>
      <c r="G63" s="39">
        <f t="shared" si="0"/>
        <v>1.7141064477784618E-2</v>
      </c>
    </row>
    <row r="64" spans="2:7">
      <c r="B64" s="37" t="s">
        <v>99</v>
      </c>
      <c r="C64" s="37" t="s">
        <v>61</v>
      </c>
      <c r="D64" s="37" t="s">
        <v>111</v>
      </c>
      <c r="E64" s="37">
        <v>12</v>
      </c>
      <c r="F64" s="37">
        <v>11029.07</v>
      </c>
      <c r="G64" s="39">
        <f t="shared" si="0"/>
        <v>1.0880337145380346E-3</v>
      </c>
    </row>
    <row r="65" spans="2:7">
      <c r="B65" s="37" t="s">
        <v>99</v>
      </c>
      <c r="C65" s="37" t="s">
        <v>61</v>
      </c>
      <c r="D65" s="37" t="s">
        <v>112</v>
      </c>
      <c r="E65" s="37">
        <v>6.55</v>
      </c>
      <c r="F65" s="37">
        <v>11029.07</v>
      </c>
      <c r="G65" s="39">
        <f t="shared" si="0"/>
        <v>5.9388506918534381E-4</v>
      </c>
    </row>
    <row r="66" spans="2:7">
      <c r="B66" s="37" t="s">
        <v>99</v>
      </c>
      <c r="C66" s="37" t="s">
        <v>61</v>
      </c>
      <c r="D66" s="37" t="s">
        <v>113</v>
      </c>
      <c r="E66" s="37">
        <v>25.29</v>
      </c>
      <c r="F66" s="37">
        <v>11029.07</v>
      </c>
      <c r="G66" s="39">
        <f t="shared" si="0"/>
        <v>2.2930310533889075E-3</v>
      </c>
    </row>
    <row r="67" spans="2:7">
      <c r="B67" s="37" t="s">
        <v>99</v>
      </c>
      <c r="C67" s="37" t="s">
        <v>61</v>
      </c>
      <c r="D67" s="37" t="s">
        <v>114</v>
      </c>
      <c r="E67" s="37">
        <v>6.54</v>
      </c>
      <c r="F67" s="37">
        <v>11029.07</v>
      </c>
      <c r="G67" s="39">
        <f t="shared" si="0"/>
        <v>5.9297837442322883E-4</v>
      </c>
    </row>
    <row r="68" spans="2:7">
      <c r="B68" s="37" t="s">
        <v>99</v>
      </c>
      <c r="C68" s="37" t="s">
        <v>61</v>
      </c>
      <c r="D68" s="37" t="s">
        <v>115</v>
      </c>
      <c r="E68" s="37">
        <v>35.92</v>
      </c>
      <c r="F68" s="37">
        <v>11029.07</v>
      </c>
      <c r="G68" s="39">
        <f t="shared" si="0"/>
        <v>3.2568475855171836E-3</v>
      </c>
    </row>
    <row r="69" spans="2:7">
      <c r="B69" s="37" t="s">
        <v>99</v>
      </c>
      <c r="C69" s="37" t="s">
        <v>61</v>
      </c>
      <c r="D69" s="37" t="s">
        <v>116</v>
      </c>
      <c r="E69" s="37">
        <v>99.09</v>
      </c>
      <c r="F69" s="37">
        <v>11029.07</v>
      </c>
      <c r="G69" s="39">
        <f t="shared" si="0"/>
        <v>8.9844383977978198E-3</v>
      </c>
    </row>
    <row r="70" spans="2:7">
      <c r="B70" s="37" t="s">
        <v>99</v>
      </c>
      <c r="C70" s="37" t="s">
        <v>61</v>
      </c>
      <c r="D70" s="40" t="s">
        <v>117</v>
      </c>
      <c r="E70" s="40">
        <v>30.19</v>
      </c>
      <c r="F70" s="40">
        <v>11029.07</v>
      </c>
      <c r="G70" s="41">
        <f t="shared" si="0"/>
        <v>2.737311486825272E-3</v>
      </c>
    </row>
    <row r="71" spans="2:7">
      <c r="B71" s="37" t="s">
        <v>99</v>
      </c>
      <c r="C71" s="37" t="s">
        <v>61</v>
      </c>
      <c r="D71" s="37" t="s">
        <v>118</v>
      </c>
      <c r="E71" s="37">
        <v>27.39</v>
      </c>
      <c r="F71" s="37">
        <v>11029.07</v>
      </c>
      <c r="G71" s="39">
        <f t="shared" si="0"/>
        <v>2.4834369534330637E-3</v>
      </c>
    </row>
    <row r="72" spans="2:7">
      <c r="B72" s="37" t="s">
        <v>99</v>
      </c>
      <c r="C72" s="37" t="s">
        <v>61</v>
      </c>
      <c r="D72" s="37" t="s">
        <v>119</v>
      </c>
      <c r="E72" s="37">
        <v>18.37</v>
      </c>
      <c r="F72" s="37">
        <v>11029.07</v>
      </c>
      <c r="G72" s="39">
        <f t="shared" si="0"/>
        <v>1.6655982780053079E-3</v>
      </c>
    </row>
    <row r="73" spans="2:7">
      <c r="B73" s="37" t="s">
        <v>99</v>
      </c>
      <c r="C73" s="37" t="s">
        <v>61</v>
      </c>
      <c r="D73" s="37" t="s">
        <v>120</v>
      </c>
      <c r="E73" s="37">
        <v>382.53</v>
      </c>
      <c r="F73" s="37">
        <v>11029.07</v>
      </c>
      <c r="G73" s="39">
        <f t="shared" si="0"/>
        <v>3.4683794735186194E-2</v>
      </c>
    </row>
    <row r="74" spans="2:7">
      <c r="B74" s="37" t="s">
        <v>99</v>
      </c>
      <c r="C74" s="37" t="s">
        <v>61</v>
      </c>
      <c r="D74" s="37" t="s">
        <v>121</v>
      </c>
      <c r="E74" s="37">
        <v>188.69</v>
      </c>
      <c r="F74" s="37">
        <v>11029.07</v>
      </c>
      <c r="G74" s="39">
        <f t="shared" si="0"/>
        <v>1.7108423466348478E-2</v>
      </c>
    </row>
    <row r="75" spans="2:7">
      <c r="B75" s="37" t="s">
        <v>99</v>
      </c>
      <c r="C75" s="37" t="s">
        <v>61</v>
      </c>
      <c r="D75" s="40" t="s">
        <v>122</v>
      </c>
      <c r="E75" s="40">
        <v>12.28</v>
      </c>
      <c r="F75" s="40">
        <v>11029.07</v>
      </c>
      <c r="G75" s="41">
        <f t="shared" si="0"/>
        <v>1.1134211678772554E-3</v>
      </c>
    </row>
    <row r="76" spans="2:7">
      <c r="B76" s="37" t="s">
        <v>99</v>
      </c>
      <c r="C76" s="37" t="s">
        <v>61</v>
      </c>
      <c r="D76" s="37" t="s">
        <v>123</v>
      </c>
      <c r="E76" s="37">
        <v>98.09</v>
      </c>
      <c r="F76" s="37">
        <v>11029.07</v>
      </c>
      <c r="G76" s="39">
        <f t="shared" si="0"/>
        <v>8.8937689215863175E-3</v>
      </c>
    </row>
    <row r="77" spans="2:7">
      <c r="B77" s="37" t="s">
        <v>99</v>
      </c>
      <c r="C77" s="37" t="s">
        <v>61</v>
      </c>
      <c r="D77" s="37" t="s">
        <v>124</v>
      </c>
      <c r="E77" s="37">
        <v>16.3</v>
      </c>
      <c r="F77" s="37">
        <v>11029.07</v>
      </c>
      <c r="G77" s="39">
        <f t="shared" si="0"/>
        <v>1.4779124622474969E-3</v>
      </c>
    </row>
    <row r="78" spans="2:7">
      <c r="B78" s="37" t="s">
        <v>99</v>
      </c>
      <c r="C78" s="37" t="s">
        <v>61</v>
      </c>
      <c r="D78" s="37" t="s">
        <v>125</v>
      </c>
      <c r="E78" s="37">
        <v>9.61</v>
      </c>
      <c r="F78" s="37">
        <v>11029.07</v>
      </c>
      <c r="G78" s="39">
        <f t="shared" si="0"/>
        <v>8.7133366639254256E-4</v>
      </c>
    </row>
    <row r="79" spans="2:7">
      <c r="B79" s="37" t="s">
        <v>99</v>
      </c>
      <c r="C79" s="37" t="s">
        <v>61</v>
      </c>
      <c r="D79" s="37" t="s">
        <v>126</v>
      </c>
      <c r="E79" s="37">
        <v>23.49</v>
      </c>
      <c r="F79" s="37">
        <v>11029.07</v>
      </c>
      <c r="G79" s="39">
        <f t="shared" si="0"/>
        <v>2.1298259962082024E-3</v>
      </c>
    </row>
    <row r="80" spans="2:7">
      <c r="B80" s="37" t="s">
        <v>99</v>
      </c>
      <c r="C80" s="37" t="s">
        <v>61</v>
      </c>
      <c r="D80" s="37" t="s">
        <v>127</v>
      </c>
      <c r="E80" s="37">
        <v>33.93</v>
      </c>
      <c r="F80" s="37">
        <v>11029.07</v>
      </c>
      <c r="G80" s="39">
        <f t="shared" si="0"/>
        <v>3.0764153278562928E-3</v>
      </c>
    </row>
    <row r="81" spans="2:7">
      <c r="B81" s="37" t="s">
        <v>99</v>
      </c>
      <c r="C81" s="37" t="s">
        <v>61</v>
      </c>
      <c r="D81" s="37" t="s">
        <v>128</v>
      </c>
      <c r="E81" s="37">
        <v>33.86</v>
      </c>
      <c r="F81" s="37">
        <v>11029.07</v>
      </c>
      <c r="G81" s="39">
        <f t="shared" si="0"/>
        <v>3.0700684645214873E-3</v>
      </c>
    </row>
    <row r="82" spans="2:7">
      <c r="B82" s="37" t="s">
        <v>99</v>
      </c>
      <c r="C82" s="37" t="s">
        <v>61</v>
      </c>
      <c r="D82" s="40" t="s">
        <v>129</v>
      </c>
      <c r="E82" s="40">
        <v>99.74</v>
      </c>
      <c r="F82" s="40">
        <v>11029.07</v>
      </c>
      <c r="G82" s="41">
        <f t="shared" ref="G82:G130" si="1">E82/F82</f>
        <v>9.0433735573352964E-3</v>
      </c>
    </row>
    <row r="83" spans="2:7">
      <c r="B83" s="37" t="s">
        <v>99</v>
      </c>
      <c r="C83" s="37" t="s">
        <v>61</v>
      </c>
      <c r="D83" s="37" t="s">
        <v>130</v>
      </c>
      <c r="E83" s="37">
        <v>15.08</v>
      </c>
      <c r="F83" s="37">
        <v>11029.07</v>
      </c>
      <c r="G83" s="39">
        <f t="shared" si="1"/>
        <v>1.3672957012694634E-3</v>
      </c>
    </row>
    <row r="84" spans="2:7">
      <c r="B84" s="37" t="s">
        <v>99</v>
      </c>
      <c r="C84" s="37" t="s">
        <v>61</v>
      </c>
      <c r="D84" s="37" t="s">
        <v>131</v>
      </c>
      <c r="E84" s="37">
        <v>655.98</v>
      </c>
      <c r="F84" s="37">
        <v>11029.07</v>
      </c>
      <c r="G84" s="39">
        <f t="shared" si="1"/>
        <v>5.9477363005221662E-2</v>
      </c>
    </row>
    <row r="85" spans="2:7">
      <c r="B85" s="37" t="s">
        <v>99</v>
      </c>
      <c r="C85" s="37" t="s">
        <v>63</v>
      </c>
      <c r="D85" s="37" t="s">
        <v>132</v>
      </c>
      <c r="E85" s="37">
        <v>41.28</v>
      </c>
      <c r="F85" s="37">
        <v>11029.07</v>
      </c>
      <c r="G85" s="39">
        <f t="shared" si="1"/>
        <v>3.7428359780108389E-3</v>
      </c>
    </row>
    <row r="86" spans="2:7">
      <c r="B86" s="37" t="s">
        <v>99</v>
      </c>
      <c r="C86" s="37" t="s">
        <v>63</v>
      </c>
      <c r="D86" s="40" t="s">
        <v>133</v>
      </c>
      <c r="E86" s="40">
        <v>62.89</v>
      </c>
      <c r="F86" s="40">
        <v>11029.07</v>
      </c>
      <c r="G86" s="41">
        <f t="shared" si="1"/>
        <v>5.702203358941416E-3</v>
      </c>
    </row>
    <row r="87" spans="2:7">
      <c r="B87" s="37" t="s">
        <v>99</v>
      </c>
      <c r="C87" s="37" t="s">
        <v>63</v>
      </c>
      <c r="D87" s="37" t="s">
        <v>134</v>
      </c>
      <c r="E87" s="37">
        <v>240.7</v>
      </c>
      <c r="F87" s="37">
        <v>11029.07</v>
      </c>
      <c r="G87" s="39">
        <f t="shared" si="1"/>
        <v>2.1824142924108742E-2</v>
      </c>
    </row>
    <row r="88" spans="2:7">
      <c r="B88" s="37" t="s">
        <v>99</v>
      </c>
      <c r="C88" s="37" t="s">
        <v>63</v>
      </c>
      <c r="D88" s="37" t="s">
        <v>135</v>
      </c>
      <c r="E88" s="37">
        <v>13.09</v>
      </c>
      <c r="F88" s="37">
        <v>11029.07</v>
      </c>
      <c r="G88" s="39">
        <f t="shared" si="1"/>
        <v>1.1868634436085726E-3</v>
      </c>
    </row>
    <row r="89" spans="2:7">
      <c r="B89" s="37" t="s">
        <v>99</v>
      </c>
      <c r="C89" s="37" t="s">
        <v>63</v>
      </c>
      <c r="D89" s="37" t="s">
        <v>136</v>
      </c>
      <c r="E89" s="37">
        <v>31.92</v>
      </c>
      <c r="F89" s="37">
        <v>11029.07</v>
      </c>
      <c r="G89" s="39">
        <f t="shared" si="1"/>
        <v>2.894169680671172E-3</v>
      </c>
    </row>
    <row r="90" spans="2:7">
      <c r="B90" s="37" t="s">
        <v>99</v>
      </c>
      <c r="C90" s="37" t="s">
        <v>63</v>
      </c>
      <c r="D90" s="37" t="s">
        <v>137</v>
      </c>
      <c r="E90" s="37">
        <v>139.54</v>
      </c>
      <c r="F90" s="37">
        <v>11029.07</v>
      </c>
      <c r="G90" s="39">
        <f t="shared" si="1"/>
        <v>1.265201871055311E-2</v>
      </c>
    </row>
    <row r="91" spans="2:7">
      <c r="B91" s="37" t="s">
        <v>99</v>
      </c>
      <c r="C91" s="37" t="s">
        <v>63</v>
      </c>
      <c r="D91" s="37" t="s">
        <v>138</v>
      </c>
      <c r="E91" s="37">
        <v>15.25</v>
      </c>
      <c r="F91" s="37">
        <v>11029.07</v>
      </c>
      <c r="G91" s="39">
        <f t="shared" si="1"/>
        <v>1.382709512225419E-3</v>
      </c>
    </row>
    <row r="92" spans="2:7">
      <c r="B92" s="37" t="s">
        <v>99</v>
      </c>
      <c r="C92" s="37" t="s">
        <v>95</v>
      </c>
      <c r="D92" s="37" t="s">
        <v>139</v>
      </c>
      <c r="E92" s="37">
        <v>7.83</v>
      </c>
      <c r="F92" s="37">
        <v>11029.07</v>
      </c>
      <c r="G92" s="39">
        <f t="shared" si="1"/>
        <v>7.0994199873606755E-4</v>
      </c>
    </row>
    <row r="93" spans="2:7">
      <c r="B93" s="37" t="s">
        <v>99</v>
      </c>
      <c r="C93" s="37" t="s">
        <v>95</v>
      </c>
      <c r="D93" s="37" t="s">
        <v>140</v>
      </c>
      <c r="E93" s="37">
        <v>14.52</v>
      </c>
      <c r="F93" s="37">
        <v>11029.07</v>
      </c>
      <c r="G93" s="39">
        <f t="shared" si="1"/>
        <v>1.3165207945910217E-3</v>
      </c>
    </row>
    <row r="94" spans="2:7">
      <c r="B94" s="37" t="s">
        <v>99</v>
      </c>
      <c r="C94" s="37" t="s">
        <v>95</v>
      </c>
      <c r="D94" s="40" t="s">
        <v>141</v>
      </c>
      <c r="E94" s="40">
        <v>39.78</v>
      </c>
      <c r="F94" s="40">
        <v>11029.07</v>
      </c>
      <c r="G94" s="41">
        <f t="shared" si="1"/>
        <v>3.6068317636935845E-3</v>
      </c>
    </row>
    <row r="95" spans="2:7">
      <c r="B95" s="37" t="s">
        <v>99</v>
      </c>
      <c r="C95" s="37" t="s">
        <v>95</v>
      </c>
      <c r="D95" s="37" t="s">
        <v>142</v>
      </c>
      <c r="E95" s="37">
        <v>87.71</v>
      </c>
      <c r="F95" s="37">
        <v>11029.07</v>
      </c>
      <c r="G95" s="39">
        <f t="shared" si="1"/>
        <v>7.9526197585109166E-3</v>
      </c>
    </row>
    <row r="96" spans="2:7">
      <c r="B96" s="37" t="s">
        <v>99</v>
      </c>
      <c r="C96" s="37" t="s">
        <v>95</v>
      </c>
      <c r="D96" s="37" t="s">
        <v>143</v>
      </c>
      <c r="E96" s="37">
        <v>110.98</v>
      </c>
      <c r="F96" s="37">
        <v>11029.07</v>
      </c>
      <c r="G96" s="39">
        <f t="shared" si="1"/>
        <v>1.006249846995259E-2</v>
      </c>
    </row>
    <row r="97" spans="2:7">
      <c r="B97" s="37" t="s">
        <v>99</v>
      </c>
      <c r="C97" s="37" t="s">
        <v>95</v>
      </c>
      <c r="D97" s="37" t="s">
        <v>144</v>
      </c>
      <c r="E97" s="37">
        <v>151.82</v>
      </c>
      <c r="F97" s="37">
        <v>11029.07</v>
      </c>
      <c r="G97" s="39">
        <f t="shared" si="1"/>
        <v>1.3765439878430366E-2</v>
      </c>
    </row>
    <row r="98" spans="2:7">
      <c r="B98" s="37" t="s">
        <v>99</v>
      </c>
      <c r="C98" s="37" t="s">
        <v>95</v>
      </c>
      <c r="D98" s="37" t="s">
        <v>145</v>
      </c>
      <c r="E98" s="37">
        <v>404.97</v>
      </c>
      <c r="F98" s="37">
        <v>11029.07</v>
      </c>
      <c r="G98" s="39">
        <f t="shared" si="1"/>
        <v>3.6718417781372324E-2</v>
      </c>
    </row>
    <row r="99" spans="2:7">
      <c r="B99" s="37" t="s">
        <v>99</v>
      </c>
      <c r="C99" s="37" t="s">
        <v>95</v>
      </c>
      <c r="D99" s="37" t="s">
        <v>146</v>
      </c>
      <c r="E99" s="37">
        <v>65.47</v>
      </c>
      <c r="F99" s="37">
        <v>11029.07</v>
      </c>
      <c r="G99" s="39">
        <f t="shared" si="1"/>
        <v>5.9361306075670934E-3</v>
      </c>
    </row>
    <row r="100" spans="2:7">
      <c r="B100" s="37" t="s">
        <v>99</v>
      </c>
      <c r="C100" s="37" t="s">
        <v>95</v>
      </c>
      <c r="D100" s="37" t="s">
        <v>147</v>
      </c>
      <c r="E100" s="37">
        <v>5.29</v>
      </c>
      <c r="F100" s="37">
        <v>11029.07</v>
      </c>
      <c r="G100" s="39">
        <f t="shared" si="1"/>
        <v>4.796415291588502E-4</v>
      </c>
    </row>
    <row r="101" spans="2:7">
      <c r="B101" s="37" t="s">
        <v>99</v>
      </c>
      <c r="C101" s="37" t="s">
        <v>95</v>
      </c>
      <c r="D101" s="37" t="s">
        <v>148</v>
      </c>
      <c r="E101" s="37">
        <v>10.58</v>
      </c>
      <c r="F101" s="37">
        <v>11029.07</v>
      </c>
      <c r="G101" s="39">
        <f t="shared" si="1"/>
        <v>9.592830583177004E-4</v>
      </c>
    </row>
    <row r="102" spans="2:7">
      <c r="B102" s="37" t="s">
        <v>99</v>
      </c>
      <c r="C102" s="37" t="s">
        <v>95</v>
      </c>
      <c r="D102" s="37" t="s">
        <v>149</v>
      </c>
      <c r="E102" s="37">
        <v>113.18</v>
      </c>
      <c r="F102" s="37">
        <v>11029.07</v>
      </c>
      <c r="G102" s="39">
        <f t="shared" si="1"/>
        <v>1.0261971317617895E-2</v>
      </c>
    </row>
    <row r="103" spans="2:7">
      <c r="B103" s="37" t="s">
        <v>99</v>
      </c>
      <c r="C103" s="37" t="s">
        <v>95</v>
      </c>
      <c r="D103" s="37" t="s">
        <v>98</v>
      </c>
      <c r="E103" s="37">
        <v>9.82</v>
      </c>
      <c r="F103" s="37">
        <v>11029.07</v>
      </c>
      <c r="G103" s="39">
        <f t="shared" si="1"/>
        <v>8.9037425639695823E-4</v>
      </c>
    </row>
    <row r="104" spans="2:7">
      <c r="B104" s="37" t="s">
        <v>99</v>
      </c>
      <c r="C104" s="37" t="s">
        <v>95</v>
      </c>
      <c r="D104" s="37" t="s">
        <v>150</v>
      </c>
      <c r="E104" s="37">
        <v>19.239999999999998</v>
      </c>
      <c r="F104" s="37">
        <v>11029.07</v>
      </c>
      <c r="G104" s="39">
        <f t="shared" si="1"/>
        <v>1.7444807223093153E-3</v>
      </c>
    </row>
    <row r="105" spans="2:7">
      <c r="B105" s="37" t="s">
        <v>99</v>
      </c>
      <c r="C105" s="37" t="s">
        <v>95</v>
      </c>
      <c r="D105" s="37" t="s">
        <v>151</v>
      </c>
      <c r="E105" s="37">
        <v>34.200000000000003</v>
      </c>
      <c r="F105" s="37">
        <v>11029.07</v>
      </c>
      <c r="G105" s="39">
        <f t="shared" si="1"/>
        <v>3.1008960864333988E-3</v>
      </c>
    </row>
    <row r="106" spans="2:7">
      <c r="B106" s="37"/>
      <c r="C106" s="37"/>
      <c r="D106" s="37"/>
      <c r="E106" s="37"/>
      <c r="F106" s="37"/>
      <c r="G106" s="39"/>
    </row>
    <row r="107" spans="2:7">
      <c r="B107" s="37" t="s">
        <v>152</v>
      </c>
      <c r="C107" s="37" t="s">
        <v>61</v>
      </c>
      <c r="D107" s="37" t="s">
        <v>153</v>
      </c>
      <c r="E107" s="37">
        <v>131.21</v>
      </c>
      <c r="F107" s="37">
        <v>11029.07</v>
      </c>
      <c r="G107" s="39">
        <f t="shared" si="1"/>
        <v>1.1896741973711293E-2</v>
      </c>
    </row>
    <row r="108" spans="2:7">
      <c r="B108" s="37" t="s">
        <v>152</v>
      </c>
      <c r="C108" s="37" t="s">
        <v>61</v>
      </c>
      <c r="D108" s="37" t="s">
        <v>154</v>
      </c>
      <c r="E108" s="37">
        <v>81.02</v>
      </c>
      <c r="F108" s="37">
        <v>11029.07</v>
      </c>
      <c r="G108" s="39">
        <f t="shared" si="1"/>
        <v>7.3460409626559626E-3</v>
      </c>
    </row>
    <row r="109" spans="2:7">
      <c r="B109" s="37" t="s">
        <v>152</v>
      </c>
      <c r="C109" s="37" t="s">
        <v>61</v>
      </c>
      <c r="D109" s="40" t="s">
        <v>155</v>
      </c>
      <c r="E109" s="40">
        <v>138.13</v>
      </c>
      <c r="F109" s="40">
        <v>11029.07</v>
      </c>
      <c r="G109" s="41">
        <f t="shared" si="1"/>
        <v>1.2524174749094891E-2</v>
      </c>
    </row>
    <row r="110" spans="2:7">
      <c r="B110" s="37" t="s">
        <v>152</v>
      </c>
      <c r="C110" s="37" t="s">
        <v>61</v>
      </c>
      <c r="D110" s="37" t="s">
        <v>156</v>
      </c>
      <c r="E110" s="37">
        <v>48.06</v>
      </c>
      <c r="F110" s="37">
        <v>11029.07</v>
      </c>
      <c r="G110" s="39">
        <f t="shared" si="1"/>
        <v>4.3575750267248288E-3</v>
      </c>
    </row>
    <row r="111" spans="2:7">
      <c r="B111" s="37" t="s">
        <v>152</v>
      </c>
      <c r="C111" s="37" t="s">
        <v>61</v>
      </c>
      <c r="D111" s="40" t="s">
        <v>157</v>
      </c>
      <c r="E111" s="40">
        <v>579.94000000000005</v>
      </c>
      <c r="F111" s="40">
        <v>11029.07</v>
      </c>
      <c r="G111" s="41">
        <f t="shared" si="1"/>
        <v>5.2582856034098985E-2</v>
      </c>
    </row>
    <row r="112" spans="2:7">
      <c r="B112" s="37" t="s">
        <v>152</v>
      </c>
      <c r="C112" s="37" t="s">
        <v>61</v>
      </c>
      <c r="D112" s="37" t="s">
        <v>158</v>
      </c>
      <c r="E112" s="37">
        <v>95.54</v>
      </c>
      <c r="F112" s="37">
        <v>11029.07</v>
      </c>
      <c r="G112" s="39">
        <f t="shared" si="1"/>
        <v>8.6625617572469848E-3</v>
      </c>
    </row>
    <row r="113" spans="2:7">
      <c r="B113" s="37" t="s">
        <v>152</v>
      </c>
      <c r="C113" s="37" t="s">
        <v>61</v>
      </c>
      <c r="D113" s="37" t="s">
        <v>159</v>
      </c>
      <c r="E113" s="37">
        <v>12.2</v>
      </c>
      <c r="F113" s="37">
        <v>11029.07</v>
      </c>
      <c r="G113" s="39">
        <f t="shared" si="1"/>
        <v>1.1061676097803351E-3</v>
      </c>
    </row>
    <row r="114" spans="2:7">
      <c r="B114" s="37" t="s">
        <v>152</v>
      </c>
      <c r="C114" s="37" t="s">
        <v>61</v>
      </c>
      <c r="D114" s="37" t="s">
        <v>160</v>
      </c>
      <c r="E114" s="37">
        <v>35.67</v>
      </c>
      <c r="F114" s="37">
        <v>11029.07</v>
      </c>
      <c r="G114" s="39">
        <f t="shared" si="1"/>
        <v>3.2341802164643075E-3</v>
      </c>
    </row>
    <row r="115" spans="2:7">
      <c r="B115" s="37" t="s">
        <v>152</v>
      </c>
      <c r="C115" s="37" t="s">
        <v>63</v>
      </c>
      <c r="D115" s="37" t="s">
        <v>161</v>
      </c>
      <c r="E115" s="37">
        <v>11.66</v>
      </c>
      <c r="F115" s="37">
        <v>11029.07</v>
      </c>
      <c r="G115" s="39">
        <f t="shared" si="1"/>
        <v>1.0572060926261236E-3</v>
      </c>
    </row>
    <row r="116" spans="2:7">
      <c r="B116" s="37" t="s">
        <v>152</v>
      </c>
      <c r="C116" s="37" t="s">
        <v>63</v>
      </c>
      <c r="D116" s="40" t="s">
        <v>162</v>
      </c>
      <c r="E116" s="40">
        <v>8.39</v>
      </c>
      <c r="F116" s="40">
        <v>11029.07</v>
      </c>
      <c r="G116" s="41">
        <f t="shared" si="1"/>
        <v>7.6071690541450914E-4</v>
      </c>
    </row>
    <row r="117" spans="2:7">
      <c r="B117" s="37" t="s">
        <v>152</v>
      </c>
      <c r="C117" s="37" t="s">
        <v>63</v>
      </c>
      <c r="D117" s="40" t="s">
        <v>163</v>
      </c>
      <c r="E117" s="40">
        <v>60.42</v>
      </c>
      <c r="F117" s="40">
        <v>11029.07</v>
      </c>
      <c r="G117" s="41">
        <f t="shared" si="1"/>
        <v>5.478249752699004E-3</v>
      </c>
    </row>
    <row r="118" spans="2:7">
      <c r="B118" s="37" t="s">
        <v>152</v>
      </c>
      <c r="C118" s="37" t="s">
        <v>63</v>
      </c>
      <c r="D118" s="40" t="s">
        <v>164</v>
      </c>
      <c r="E118" s="40">
        <v>62.47</v>
      </c>
      <c r="F118" s="40">
        <v>11029.07</v>
      </c>
      <c r="G118" s="41">
        <f t="shared" si="1"/>
        <v>5.6641221789325846E-3</v>
      </c>
    </row>
    <row r="119" spans="2:7">
      <c r="B119" s="37" t="s">
        <v>152</v>
      </c>
      <c r="C119" s="37" t="s">
        <v>63</v>
      </c>
      <c r="D119" s="40" t="s">
        <v>165</v>
      </c>
      <c r="E119" s="40">
        <v>14.24</v>
      </c>
      <c r="F119" s="40">
        <v>11029.07</v>
      </c>
      <c r="G119" s="41">
        <f t="shared" si="1"/>
        <v>1.291133341251801E-3</v>
      </c>
    </row>
    <row r="120" spans="2:7">
      <c r="B120" s="37" t="s">
        <v>152</v>
      </c>
      <c r="C120" s="37" t="s">
        <v>63</v>
      </c>
      <c r="D120" s="37" t="s">
        <v>166</v>
      </c>
      <c r="E120" s="37">
        <v>46.07</v>
      </c>
      <c r="F120" s="37">
        <v>11029.07</v>
      </c>
      <c r="G120" s="39">
        <f t="shared" si="1"/>
        <v>4.1771427690639375E-3</v>
      </c>
    </row>
    <row r="121" spans="2:7">
      <c r="B121" s="37" t="s">
        <v>152</v>
      </c>
      <c r="C121" s="37" t="s">
        <v>95</v>
      </c>
      <c r="D121" s="37" t="s">
        <v>167</v>
      </c>
      <c r="E121" s="37">
        <v>12.27</v>
      </c>
      <c r="F121" s="37">
        <v>11029.07</v>
      </c>
      <c r="G121" s="39">
        <f t="shared" si="1"/>
        <v>1.1125144731151402E-3</v>
      </c>
    </row>
    <row r="122" spans="2:7">
      <c r="B122" s="37" t="s">
        <v>152</v>
      </c>
      <c r="C122" s="37" t="s">
        <v>95</v>
      </c>
      <c r="D122" s="37" t="s">
        <v>168</v>
      </c>
      <c r="E122" s="37">
        <v>18.36</v>
      </c>
      <c r="F122" s="37">
        <v>11029.07</v>
      </c>
      <c r="G122" s="39">
        <f t="shared" si="1"/>
        <v>1.6646915832431927E-3</v>
      </c>
    </row>
    <row r="123" spans="2:7">
      <c r="B123" s="37" t="s">
        <v>152</v>
      </c>
      <c r="C123" s="37" t="s">
        <v>95</v>
      </c>
      <c r="D123" s="40" t="s">
        <v>169</v>
      </c>
      <c r="E123" s="40">
        <v>29.43</v>
      </c>
      <c r="F123" s="40">
        <v>11029.07</v>
      </c>
      <c r="G123" s="41">
        <f t="shared" si="1"/>
        <v>2.6684026849045296E-3</v>
      </c>
    </row>
    <row r="124" spans="2:7">
      <c r="B124" s="37" t="s">
        <v>152</v>
      </c>
      <c r="C124" s="37" t="s">
        <v>95</v>
      </c>
      <c r="D124" s="37" t="s">
        <v>170</v>
      </c>
      <c r="E124" s="37">
        <v>24.46</v>
      </c>
      <c r="F124" s="37">
        <v>11029.07</v>
      </c>
      <c r="G124" s="39">
        <f t="shared" si="1"/>
        <v>2.2177753881333605E-3</v>
      </c>
    </row>
    <row r="125" spans="2:7">
      <c r="B125" s="37" t="s">
        <v>152</v>
      </c>
      <c r="C125" s="37" t="s">
        <v>95</v>
      </c>
      <c r="D125" s="37" t="s">
        <v>171</v>
      </c>
      <c r="E125" s="37">
        <v>85.71</v>
      </c>
      <c r="F125" s="37">
        <v>11029.07</v>
      </c>
      <c r="G125" s="39">
        <f t="shared" si="1"/>
        <v>7.771280806087911E-3</v>
      </c>
    </row>
    <row r="126" spans="2:7">
      <c r="B126" s="37" t="s">
        <v>152</v>
      </c>
      <c r="C126" s="37" t="s">
        <v>95</v>
      </c>
      <c r="D126" s="37" t="s">
        <v>172</v>
      </c>
      <c r="E126" s="37">
        <v>63.74</v>
      </c>
      <c r="F126" s="37">
        <v>11029.07</v>
      </c>
      <c r="G126" s="39">
        <f t="shared" si="1"/>
        <v>5.7792724137211938E-3</v>
      </c>
    </row>
    <row r="127" spans="2:7">
      <c r="B127" s="37" t="s">
        <v>152</v>
      </c>
      <c r="C127" s="37" t="s">
        <v>95</v>
      </c>
      <c r="D127" s="37" t="s">
        <v>173</v>
      </c>
      <c r="E127" s="37">
        <v>102.28</v>
      </c>
      <c r="F127" s="37">
        <v>11029.07</v>
      </c>
      <c r="G127" s="39">
        <f t="shared" si="1"/>
        <v>9.2736740269125147E-3</v>
      </c>
    </row>
    <row r="128" spans="2:7">
      <c r="B128" s="37" t="s">
        <v>152</v>
      </c>
      <c r="C128" s="37" t="s">
        <v>95</v>
      </c>
      <c r="D128" s="37" t="s">
        <v>174</v>
      </c>
      <c r="E128" s="37">
        <v>6.22</v>
      </c>
      <c r="F128" s="37">
        <v>11029.07</v>
      </c>
      <c r="G128" s="39">
        <f t="shared" si="1"/>
        <v>5.6396414203554784E-4</v>
      </c>
    </row>
    <row r="129" spans="2:7">
      <c r="B129" s="37" t="s">
        <v>152</v>
      </c>
      <c r="C129" s="37" t="s">
        <v>95</v>
      </c>
      <c r="D129" s="37" t="s">
        <v>175</v>
      </c>
      <c r="E129" s="37">
        <v>30.85</v>
      </c>
      <c r="F129" s="37">
        <v>11029.07</v>
      </c>
      <c r="G129" s="39">
        <f t="shared" si="1"/>
        <v>2.7971533411248637E-3</v>
      </c>
    </row>
    <row r="130" spans="2:7">
      <c r="B130" s="37" t="s">
        <v>152</v>
      </c>
      <c r="C130" s="37" t="s">
        <v>95</v>
      </c>
      <c r="D130" s="37" t="s">
        <v>176</v>
      </c>
      <c r="E130" s="37">
        <v>13.94</v>
      </c>
      <c r="F130" s="37">
        <v>11029.07</v>
      </c>
      <c r="G130" s="39">
        <f t="shared" si="1"/>
        <v>1.2639324983883501E-3</v>
      </c>
    </row>
    <row r="131" spans="2:7">
      <c r="E131">
        <f>SUM(E17:E130)</f>
        <v>11029.069999999998</v>
      </c>
      <c r="G131" s="30">
        <f>SUM(G17:G130)</f>
        <v>0.99999999999999978</v>
      </c>
    </row>
  </sheetData>
  <pageMargins left="0.23622047244094491" right="0.23622047244094491" top="0.74803149606299213" bottom="0.74803149606299213" header="0.31496062992125984" footer="0.31496062992125984"/>
  <pageSetup paperSize="9" scale="90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2018-10-23T07:49:36Z</cp:lastPrinted>
  <dcterms:created xsi:type="dcterms:W3CDTF">2018-10-22T18:24:19Z</dcterms:created>
  <dcterms:modified xsi:type="dcterms:W3CDTF">2018-10-26T01:42:09Z</dcterms:modified>
</cp:coreProperties>
</file>